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95" windowWidth="20115" windowHeight="5775" activeTab="1"/>
  </bookViews>
  <sheets>
    <sheet name="งบกลาง" sheetId="12" r:id="rId1"/>
    <sheet name="บริหารงานทั่วไป" sheetId="13" r:id="rId2"/>
    <sheet name="การรักษาความสงบภายใน" sheetId="14" r:id="rId3"/>
    <sheet name="การศึกษา" sheetId="15" r:id="rId4"/>
    <sheet name="สาธารณสุข" sheetId="16" r:id="rId5"/>
    <sheet name="สังคมสงเคราะห์" sheetId="17" r:id="rId6"/>
    <sheet name="เคหะและชุมชน" sheetId="18" r:id="rId7"/>
    <sheet name="สร้างความเข้มแข็งของชุมชน" sheetId="19" r:id="rId8"/>
    <sheet name="การศาสนาวัฒนธรรมและนันทนาการ" sheetId="20" r:id="rId9"/>
    <sheet name="อุตสาหกรรมและการโยธา" sheetId="23" r:id="rId10"/>
    <sheet name="การเกษตร" sheetId="21" r:id="rId11"/>
    <sheet name="การพาณิชย์" sheetId="22" r:id="rId12"/>
    <sheet name="Sheet1" sheetId="24" r:id="rId13"/>
  </sheets>
  <externalReferences>
    <externalReference r:id="rId14"/>
    <externalReference r:id="rId15"/>
  </externalReferences>
  <calcPr calcId="144525"/>
</workbook>
</file>

<file path=xl/calcChain.xml><?xml version="1.0" encoding="utf-8"?>
<calcChain xmlns="http://schemas.openxmlformats.org/spreadsheetml/2006/main">
  <c r="J14" i="13" l="1"/>
  <c r="F9" i="23"/>
  <c r="F8" i="23" l="1"/>
  <c r="F7" i="23" s="1"/>
  <c r="F6" i="23" s="1"/>
  <c r="F36" i="18"/>
  <c r="F70" i="18"/>
  <c r="F51" i="18"/>
  <c r="J19" i="13"/>
  <c r="J12" i="13" l="1"/>
  <c r="J9" i="13"/>
  <c r="F121" i="15" l="1"/>
  <c r="F116" i="15"/>
  <c r="F70" i="15"/>
  <c r="F48" i="15"/>
  <c r="F213" i="15"/>
  <c r="F133" i="15"/>
  <c r="F129" i="15" s="1"/>
  <c r="F128" i="15" s="1"/>
  <c r="F145" i="15"/>
  <c r="F144" i="15" s="1"/>
  <c r="F100" i="15"/>
  <c r="F25" i="15"/>
  <c r="F212" i="15" l="1"/>
  <c r="F208" i="15"/>
  <c r="F207" i="15" s="1"/>
  <c r="F174" i="15"/>
  <c r="F173" i="15" s="1"/>
  <c r="F172" i="15" s="1"/>
  <c r="F23" i="21"/>
  <c r="F41" i="12" l="1"/>
  <c r="F111" i="15" l="1"/>
  <c r="F110" i="15" s="1"/>
  <c r="F109" i="15" l="1"/>
  <c r="F108" i="15" s="1"/>
  <c r="J8" i="13" s="1"/>
  <c r="F29" i="15" l="1"/>
  <c r="F25" i="18"/>
  <c r="F9" i="15"/>
  <c r="F318" i="13"/>
  <c r="F314" i="13"/>
  <c r="F8" i="15" l="1"/>
  <c r="F7" i="15" s="1"/>
  <c r="F6" i="19"/>
  <c r="F26" i="16"/>
  <c r="L150" i="13" l="1"/>
  <c r="L155" i="13"/>
  <c r="L151" i="13"/>
  <c r="L157" i="13" l="1"/>
  <c r="K88" i="18"/>
  <c r="L177" i="13"/>
  <c r="L174" i="13"/>
  <c r="L173" i="13"/>
  <c r="L179" i="13" l="1"/>
  <c r="F221" i="13"/>
  <c r="F53" i="20" l="1"/>
  <c r="F26" i="20"/>
  <c r="K29" i="12" l="1"/>
  <c r="F8" i="20"/>
  <c r="F37" i="18"/>
  <c r="F29" i="18"/>
  <c r="F9" i="18"/>
  <c r="F37" i="15"/>
  <c r="F36" i="15" s="1"/>
  <c r="F6" i="15" s="1"/>
  <c r="F28" i="14"/>
  <c r="F373" i="13"/>
  <c r="F346" i="13"/>
  <c r="F267" i="13"/>
  <c r="F157" i="13"/>
  <c r="F110" i="13"/>
  <c r="F71" i="13"/>
  <c r="F49" i="13"/>
  <c r="F8" i="18" l="1"/>
  <c r="F8" i="13"/>
  <c r="F105" i="18" l="1"/>
  <c r="F301" i="13" l="1"/>
  <c r="F44" i="13"/>
  <c r="F43" i="13" s="1"/>
  <c r="F7" i="13" l="1"/>
  <c r="F30" i="21"/>
  <c r="F8" i="21"/>
  <c r="F7" i="21" s="1"/>
  <c r="F52" i="20"/>
  <c r="F51" i="20" s="1"/>
  <c r="F8" i="19"/>
  <c r="F28" i="16"/>
  <c r="F29" i="14" l="1"/>
  <c r="F8" i="14"/>
  <c r="F7" i="14" s="1"/>
  <c r="F322" i="13" l="1"/>
  <c r="K11" i="12" s="1"/>
  <c r="F202" i="13"/>
  <c r="F85" i="13"/>
  <c r="F84" i="13" s="1"/>
  <c r="F100" i="18"/>
  <c r="F104" i="18"/>
  <c r="F114" i="18"/>
  <c r="F113" i="18" s="1"/>
  <c r="F112" i="18" s="1"/>
  <c r="F300" i="13" l="1"/>
  <c r="F83" i="13"/>
  <c r="F7" i="18"/>
  <c r="F6" i="18" s="1"/>
  <c r="J11" i="13" s="1"/>
  <c r="F6" i="21" l="1"/>
  <c r="F27" i="14" l="1"/>
  <c r="F6" i="14" s="1"/>
  <c r="J7" i="13" s="1"/>
  <c r="F220" i="13" l="1"/>
  <c r="F8" i="17" l="1"/>
  <c r="F16" i="16"/>
  <c r="F288" i="13"/>
  <c r="J27" i="12" l="1"/>
  <c r="F79" i="12" l="1"/>
  <c r="F23" i="14" l="1"/>
  <c r="J51" i="12" l="1"/>
  <c r="J52" i="12" s="1"/>
  <c r="F386" i="13" l="1"/>
  <c r="F385" i="13" s="1"/>
  <c r="K6" i="23" l="1"/>
  <c r="F25" i="20"/>
  <c r="F24" i="20" s="1"/>
  <c r="F7" i="20"/>
  <c r="F6" i="20" s="1"/>
  <c r="J13" i="13" s="1"/>
  <c r="F7" i="19"/>
  <c r="F27" i="16"/>
  <c r="F15" i="16"/>
  <c r="F14" i="16" s="1"/>
  <c r="F8" i="16"/>
  <c r="F7" i="16" s="1"/>
  <c r="F6" i="16" s="1"/>
  <c r="F219" i="13"/>
  <c r="F6" i="13" s="1"/>
  <c r="F29" i="21" l="1"/>
  <c r="K6" i="16"/>
  <c r="F7" i="17"/>
  <c r="F6" i="17" s="1"/>
  <c r="F340" i="13"/>
  <c r="F332" i="13" s="1"/>
  <c r="F331" i="13" s="1"/>
  <c r="F287" i="13"/>
  <c r="F286" i="13" s="1"/>
  <c r="F28" i="21" l="1"/>
  <c r="K6" i="21"/>
  <c r="K6" i="19"/>
  <c r="J10" i="13"/>
  <c r="K6" i="17"/>
  <c r="J15" i="13" l="1"/>
  <c r="F299" i="13"/>
  <c r="F298" i="13" s="1"/>
  <c r="J6" i="13" s="1"/>
  <c r="L11" i="12" l="1"/>
  <c r="F11" i="12" s="1"/>
  <c r="F10" i="12" l="1"/>
  <c r="F9" i="12" s="1"/>
  <c r="F8" i="12" s="1"/>
  <c r="J17" i="13" s="1"/>
  <c r="J18" i="13" l="1"/>
  <c r="F5" i="12"/>
  <c r="J20" i="13"/>
  <c r="K8" i="12"/>
</calcChain>
</file>

<file path=xl/sharedStrings.xml><?xml version="1.0" encoding="utf-8"?>
<sst xmlns="http://schemas.openxmlformats.org/spreadsheetml/2006/main" count="1723" uniqueCount="790">
  <si>
    <t>แผนงานงบกลาง</t>
  </si>
  <si>
    <t>งบกลาง</t>
  </si>
  <si>
    <t>เงินสมทบกองทุนประกันสังคม</t>
  </si>
  <si>
    <t>รวม</t>
  </si>
  <si>
    <t>บาท</t>
  </si>
  <si>
    <t>จำนวน</t>
  </si>
  <si>
    <t>เบี้ยยังชีพผู้ป่วยเอดส์</t>
  </si>
  <si>
    <t>สำรองจ่าย</t>
  </si>
  <si>
    <t>รายจ่ายตามข้อผูกพัน</t>
  </si>
  <si>
    <t>บำเหน็จ/บำนาญ</t>
  </si>
  <si>
    <t>เงินบำเหน็จลูกจ้างประจำ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</si>
  <si>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</si>
  <si>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</si>
  <si>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</si>
  <si>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</si>
  <si>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</si>
  <si>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</si>
  <si>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</si>
  <si>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</si>
  <si>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</si>
  <si>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</si>
  <si>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</si>
  <si>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เงินเพิ่มต่างๆของพนักงาน</t>
  </si>
  <si>
    <t>เงินประจำตำแหน่ง</t>
  </si>
  <si>
    <t>ค่าตอบแทนพนักงานจ้าง</t>
  </si>
  <si>
    <t>เงินเพิ่มต่างๆของพนักงานจ้าง</t>
  </si>
  <si>
    <t>เงินอื่นๆ</t>
  </si>
  <si>
    <t>งบดำเนินงาน</t>
  </si>
  <si>
    <t>ค่าตอบแทน</t>
  </si>
  <si>
    <t>ค่าตอบแทนผู้ปฏิบัติราชการอันเป็นประโยชน์แก่ อปท.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</si>
  <si>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</si>
  <si>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</si>
  <si>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</si>
  <si>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</si>
  <si>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</si>
  <si>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</si>
  <si>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</si>
  <si>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</si>
  <si>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</si>
  <si>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</si>
  <si>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</si>
  <si>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</si>
  <si>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</si>
  <si>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</si>
  <si>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วัสดุการเกษตร</t>
  </si>
  <si>
    <t>วัสดุเครื่องแต่งกาย</t>
  </si>
  <si>
    <t>วัสดุคอมพิวเตอร์</t>
  </si>
  <si>
    <t>วัสดุอื่นๆ</t>
  </si>
  <si>
    <t>ค่าสาธารณูปโภค</t>
  </si>
  <si>
    <t>ค่าไฟฟ้า</t>
  </si>
  <si>
    <t>ค่าน้ำประปา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</si>
  <si>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</si>
  <si>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</si>
  <si>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</si>
  <si>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งบลงทุน</t>
  </si>
  <si>
    <t>ค่าบำรุงรักษาและปรับปรุงครุภัณฑ์</t>
  </si>
  <si>
    <t>ค่าครุภัณฑ์</t>
  </si>
  <si>
    <t>ค่าที่ดินและสิ่งก่อสร้าง</t>
  </si>
  <si>
    <t>งานวางแผนสถิติและวิชาการ</t>
  </si>
  <si>
    <t>งานบริหารงานคลัง</t>
  </si>
  <si>
    <t>ค่าจ้างลูกจ้างประจำ</t>
  </si>
  <si>
    <t>วัสดุเชื้อเพลิงและหล่อลื่น</t>
  </si>
  <si>
    <t>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</si>
  <si>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</si>
  <si>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</si>
  <si>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ค่าอาหารเสริม (นม)</t>
  </si>
  <si>
    <t>วัสดุโฆษณาและเผยแพร่</t>
  </si>
  <si>
    <t>วัสดุกีฬา</t>
  </si>
  <si>
    <t>งบเงินอุดหนุน</t>
  </si>
  <si>
    <t>แผนงานการสาธารณสุข</t>
  </si>
  <si>
    <t>งานบริหารทั่วไปเกี่ยวกับสาธารณสุข</t>
  </si>
  <si>
    <t>วัสดุวิทยาศาสตร์หรือการแพทย์</t>
  </si>
  <si>
    <t>งานโรงพยาบาล</t>
  </si>
  <si>
    <t>งานบริการสาธารณสุขและงานสาธารณสุขอื่น</t>
  </si>
  <si>
    <t>เงินอุดหนุน</t>
  </si>
  <si>
    <t>แผนงานสังคมสงเคราะห์</t>
  </si>
  <si>
    <t>งานสวัสดิการและสังคมสงเคราะห์</t>
  </si>
  <si>
    <t>เงินอุดหนุนกิจการที่เป็นสาธารณประโยชน์</t>
  </si>
  <si>
    <t>แผนงานเคหะและชุมชน</t>
  </si>
  <si>
    <t>งานบริหารทั่วไปเกี่ยวกับเคหะและชุมชน</t>
  </si>
  <si>
    <t>วัสดุสำรวจ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</si>
  <si>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</si>
  <si>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</si>
  <si>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แผนงานการศาสนาวัฒนธรรมและนันทนาการ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</si>
  <si>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</si>
  <si>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</si>
  <si>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</si>
  <si>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แผนงานการเกษตร</t>
  </si>
  <si>
    <t>งานส่งเสริมการเกษตร</t>
  </si>
  <si>
    <t>งานอนุรักษ์แหล่งน้ำและป่าไม้</t>
  </si>
  <si>
    <t>งานกำจัดขยะมูลฝอยและสิ่งปฏิกูล</t>
  </si>
  <si>
    <t>แผนงานการพาณิชย์</t>
  </si>
  <si>
    <t>ครุภัณฑ์โฆษณาและเผยแพร่</t>
  </si>
  <si>
    <t>ครุภัณฑ์อื่น</t>
  </si>
  <si>
    <t>ประมาณการรายจ่ายรวมทั้งสิ้น</t>
  </si>
  <si>
    <t>จ่ายจากรายได้จัดเก็บเอง หมวดภาษีจัดสรร และหมวดเงินอุดหนุนทั่วไป แยกเป็น</t>
  </si>
  <si>
    <t>แผนงานอุตสาหกรรมและการโยธา</t>
  </si>
  <si>
    <t>งานก่อสร้างโครงสร้างพื้นฐาน</t>
  </si>
  <si>
    <t>ครุภัณฑ์คอมพิวเตอร์</t>
  </si>
  <si>
    <t xml:space="preserve">เพื่อจ่ายเป็นค่าใช้จ่ายในการจัดการจราจรภายในเขตเทศบาล </t>
  </si>
  <si>
    <t>สัญญาณไฟจราจร หรืออุปกรณ์ที่ใช้ในการควบคุมสัญจร และอื่นๆ ตามหนังสือ</t>
  </si>
  <si>
    <t>กระทรวงมหาดไทย ด่วนมาก ที่ มท 0313.4/ว 3203 ลงวันที่ 4 ตุลาคม 2539</t>
  </si>
  <si>
    <t>หลักประกันสุขภาพแห่งชาติ ตามหนังสือ สำนักงานหลักประกันสุขภาพแห่งชาติ</t>
  </si>
  <si>
    <t>เงินสมทบกองทุนบำเหน็จบำนาญข้าราชการส่วนท้องถิ่น</t>
  </si>
  <si>
    <t>ระดับท้องถิ่น ลงวันที่ 16 กรกฎาคม 2557 โดยประชากรในเขตเทศบาลตำบล</t>
  </si>
  <si>
    <t xml:space="preserve">จำนวน 4,000.- บาท ต่อเดือน 1 อัตรา และรองนายกเทศมนตรี จำนวน </t>
  </si>
  <si>
    <t>ระเบียบกระทรวงมหาดไทย ว่าด้วยเงินเดือน เงินค่าตอบแทน และประโยชน์</t>
  </si>
  <si>
    <t>ตอบแทนอย่างอื่น ของนายกเทศมนตรี รองนายกเทศมนตรี สมาชิกสภา</t>
  </si>
  <si>
    <t>เทศบาลฯ พ.ศ.2554 (ข้อ 8)</t>
  </si>
  <si>
    <t>เพื่อจ่ายเป็นเงินค่าตอบแทน ประจำตำแหน่งนายกเทศมนตรี</t>
  </si>
  <si>
    <t xml:space="preserve">เพื่อจ่ายเป็นค่าตอบแทนพิเศษ ตำแหน่งนายกเทศมนตรี </t>
  </si>
  <si>
    <t xml:space="preserve">จำนวน 4,000.- บาท ต่อเดือน จำนวน 1 อัตรา และรองนายกเทศมนตรี </t>
  </si>
  <si>
    <t>สมาชิกสภาเทศบาลฯ พ.ศ.2554 (ข้อ 8)</t>
  </si>
  <si>
    <t>และสมาชิกสภาเทศบาล จำนวน 9,660.- บาท ต่อเดือน จำนวน 10 อัตรา</t>
  </si>
  <si>
    <t>ตามบัญชีอัตราเงินเดือน และค่าตอบแทน แนบท้ายระเบียบกระทรวงมหาด</t>
  </si>
  <si>
    <t>ไทย ว่าด้วยเงินเดือน เงินค่าตอบแทน และประโยชน์ตอบแทนอย่างอื่นของ</t>
  </si>
  <si>
    <t xml:space="preserve">นายกเทศมนตรี รองนายกเทศมนตรี สมาชิกสภาเทศบาลฯ พ.ศ.2544 (ข้อ 8) </t>
  </si>
  <si>
    <t>เพื่อจ่ายเป็นเงินประโยชน์ตอบแทนอื่นเป็นกรณีพิเศษให้แก่</t>
  </si>
  <si>
    <t>พนักงานเทศบาล ลูกจ้างประจำ และพนักงานจ้าง ตั้งจ่ายจากเงินรายได้</t>
  </si>
  <si>
    <t xml:space="preserve">เพื่อจ่ายเป็นค่าเบี้ยประชุมกรรมการ ที่สภาเทศบาลแต่งตั้งขึ้น </t>
  </si>
  <si>
    <t>ตามระเบียบกระทรวงมหาดไทย ว่าด้วยเงินเดือน เงินค่าตอบแทน และประโยชน์</t>
  </si>
  <si>
    <t>นอกเวลาราชการเป็นครั้งคราว</t>
  </si>
  <si>
    <t>เพื่อจ่ายเป็นค่ารับรองในการต้อนรับบุคคล หรือคณะบุคคลที่</t>
  </si>
  <si>
    <t xml:space="preserve">มานิเทศตรวจงานหรือเยี่ยมชม หรือทัศนศึกษาดูงาน ตั้งจ่ายไว้ไม่เกินร้อยละ 1 </t>
  </si>
  <si>
    <t>ของรายได้จริงในปีที่ล่วงมา โดยไม่รวมเงินอุดหนุน เฉพาะกิจ เงินกู้ เงินจ่ายขาด</t>
  </si>
  <si>
    <t xml:space="preserve">สะสม และเงินที่มีผู้อุทิศให้ </t>
  </si>
  <si>
    <t>เพื่อจ่ายเป็นค่าอาหาร ค่าเครื่องดื่มต่างๆ เครื่องใช้ ในการเลี้ยงรับ</t>
  </si>
  <si>
    <t>รอง และค่าบริการอื่นๆ ซึ่งจำเป็นต้องจ่าย ที่เกี่ยวกับการเลี้ยงรับรองในการ</t>
  </si>
  <si>
    <t>เพื่อจ่ายเป็นค่าใช้จ่ายในการจัดกิจกรรม เฉลิมฉลองในวันสำคัญ</t>
  </si>
  <si>
    <t>ของชาติศาสนา และพระมหากษัตริย์ งานรับเสด็จเชื้อพระวงศ์ทุกพระองค์ และ</t>
  </si>
  <si>
    <t>รายจ่ายเกี่ยวเนื่องกับการปฏิบัติราชการที่ไม่เข้าลักษณะ</t>
  </si>
  <si>
    <t xml:space="preserve">เพื่อจ่ายเป็นค่าใช้จ่ายสำหรับเบี้ยเลี้ยง ค่าพาหนะ ค่าเช่าที่พัก </t>
  </si>
  <si>
    <t>และค่าใช้จ่ายอื่นๆ ในการเดินทางไปราชการ หรือไปอบรมสัมมนาของพนักงาน</t>
  </si>
  <si>
    <t>เทศบาล ลูกจ้างประจำ คณะผู้บริหาร และสมาชิกสภา ในการเดินทางไปศึกษา</t>
  </si>
  <si>
    <t xml:space="preserve">ดูงานทั้งในประเทศ และต่างประเทศ </t>
  </si>
  <si>
    <t>เพื่อจ่ายเป็นค่าดำเนินงานตามโครงการฝึกอบรมเพิ่มประสิทธิภาพ</t>
  </si>
  <si>
    <t>ที่พัก ค่าอาหาร ค่าอาหารว่างและเครื่องดื่ม ค่าวัสดุอุปกรณ์ในการฝึกอบรม</t>
  </si>
  <si>
    <t>เพื่อจ่ายเป็นค่าดำเนินงานตามโครงการรังวัดพื้นที่สาธารณะ</t>
  </si>
  <si>
    <t xml:space="preserve">เพื่อเป็นค่าใช้จ่ายในการ บำรุง รักษา หรือซ่อมแซม ทรัพย์สิน </t>
  </si>
  <si>
    <t>เพื่อให้สามารถใช้งานได้ตามปกติ</t>
  </si>
  <si>
    <t>เพื่อจ่ายเป็นค่าจัดซื้อวัสดุ อุปกรณ์ และสิ่งของเครื่องใช้ต่างๆ เช่น</t>
  </si>
  <si>
    <t>เพื่อจ่ายเป็นค่าจัดซื้อวัสดุไฟฟ้า และวิทยุ เช่น ฟิวส์ สายไฟปลั๊กไฟ</t>
  </si>
  <si>
    <t xml:space="preserve">ตลับแยกสายไฟ เบรกเกอร์ หลอดไฟฟ้า และอื่นๆ ที่เข้าประเภทรายจ่ายนี้ </t>
  </si>
  <si>
    <t xml:space="preserve">เพื่อจ่ายเป็นค่าซื้อวัสดุงานบ้านงานครัว เช่น ไม้กวาด ไม้ถูพื้น </t>
  </si>
  <si>
    <t>แปรง ขัดพื้น ถังน้ำ แก้วน้ำ จานรอง ถ้วยชาม ถ้วยกาแฟ ถังขยะแบบมีล้อ ถังขยะ</t>
  </si>
  <si>
    <t>เคมี และอื่นๆที่เข้าประเภทรายจ่ายนี้</t>
  </si>
  <si>
    <t>เพื่อจ่ายเป็นค่าจัดซื้อวัสดุก่อสร้าง เช่น ไม้ต่างๆ ปูนขาว ปูนซิเมนต์</t>
  </si>
  <si>
    <t>ทราย เหล็กเส้น ตะปู จอบ ท่อน้ำ และอื่นๆที่เข้าประเภทรายจ่ายนี้</t>
  </si>
  <si>
    <t xml:space="preserve">เพื่อจ่ายเป็นค่าวัสดุ อุปกรณ์ อะไหล่ต่างๆ ของยานพาหนะ เช่น </t>
  </si>
  <si>
    <t>รายจ่ายนี้</t>
  </si>
  <si>
    <t xml:space="preserve">เพื่อจ่ายเป็นค่าวัสดุน้ำมันเชื้อเพลิง และหล่อลื่น สำหรับรถยนต์ </t>
  </si>
  <si>
    <t>ส่วนกลาง รถบรรทุกขยะ รถยนต์ดับเพลิง รถยนต์บรรทุก รถจักรยานยนต์ เรือยนต์</t>
  </si>
  <si>
    <t>และเครื่องมือ เครื่องใช้ ที่ต้องใช้น้ำมัน เชื้อเพลิง ประกอบด้วย น้ำมัน เบนซิน</t>
  </si>
  <si>
    <t xml:space="preserve">แก๊สโซฮอล 95 น้ำมันเบนซิน แก๊สโซฮอล 91 น้ำมันดีเซล น้ำมันเครื่อง จาระบี </t>
  </si>
  <si>
    <t xml:space="preserve">และอื่นๆ ที่เข้าประเภทรายจ่ายนี้ </t>
  </si>
  <si>
    <t>เพื่อจ่ายเป็นค่าวัสดุการเกษตร เช่น สารเคมีป้องกัน และกำจัด</t>
  </si>
  <si>
    <t>ศัตรูพืช และสัตว์ อาหารสัตว์ พันธุ์พืช ปุ๋ย วัสดุเพาะชำ กระชัง และอื่นๆที่เข้า</t>
  </si>
  <si>
    <t xml:space="preserve">ประเภทรายจ่ายนี้ </t>
  </si>
  <si>
    <t>เพื่อจ่ายเป็นค่าวัสดุโฆษณา และเผยแพร่ประชาสัมพันธ์ กิจกรรม</t>
  </si>
  <si>
    <t>นโยบายของภาครัฐ เช่น ค่ากระดาษเขียน โปสเตอร์ พู่กัน และสี ภาพถ่าย</t>
  </si>
  <si>
    <t>ดาวเทียม และอื่นๆที่เข้าประเภทรายจ่ายนี้</t>
  </si>
  <si>
    <t xml:space="preserve">เพื่อจ่ายเป็นค่าวัสดุเครื่องแต่งกาย เช่น เครื่องแบบ เสื้อ กางเกง </t>
  </si>
  <si>
    <t>เพื่อจ่ายเป็นค่าวัสดุคอมพิวเตอร์ เช่น หมึกคอมพิวเตอร์ กระดาษ</t>
  </si>
  <si>
    <t>ต่อเนื่อง เมาส์ แป้นพิมพ์ แผ่นซีดี/ดีวีดีหรือจานบันทึกข้อมูล และอื่นๆที่เข้า</t>
  </si>
  <si>
    <t>ประเภทรายจ่ายนี้</t>
  </si>
  <si>
    <t>เพื่อจ่ายเป็นค่าจัดซื้อ วัสดุอื่นๆ เช่น มิเตอร์น้ำ-ไฟฟ้า หัววาว์ลเปิด-</t>
  </si>
  <si>
    <t>ปิดแก๊ส และอื่นๆที่ไม่เข้าลักษณะประเภทตามรูปแบบ และการจำแนกรายจ่าย</t>
  </si>
  <si>
    <t xml:space="preserve">เพื่อจ่ายเป็นค่าน้ำประปาสำหรับสำนักงานเทศบาล อาคารสถานที่ </t>
  </si>
  <si>
    <t>ที่อยู่ในความดูแลของเทศบาล และค่าน้ำท่อธารการประปาส่วนภูมิภาค</t>
  </si>
  <si>
    <t>เพื่อจ่ายเป็นค่าโทรศัพท์ ที่ใช้สำหรับภายในสำนักงานเทศบาล และ</t>
  </si>
  <si>
    <t xml:space="preserve">โทรศัพท์เคลื่อนที่สำหรับผู้บริหาร และหัวหน้าส่วนราชการ </t>
  </si>
  <si>
    <t xml:space="preserve">เพื่อจ่ายเป็นค่าไปรษณีย์ ค่าโทรเลข ค่าธนาณัติ ค่าซื้อดวงตรา </t>
  </si>
  <si>
    <t>ไปรษณีย์ยากร ค่าเช่าตู้ไปรษณีย์ และอื่นๆ ที่เข้าประเภทรายจ่ายนี้</t>
  </si>
  <si>
    <t>เพื่อจ่ายเป็นค่าใช้จ่ายเกี่ยวกับระบบอินเตอร์เน็ต ค่าต่อสัญญาณ/</t>
  </si>
  <si>
    <t>จดทะเบียน Domain name สำหรับเว็บไซต์เทศบาลตำบลพนางตุง และค่า</t>
  </si>
  <si>
    <t>สื่อสารอื่นๆรวมถึงค่าใช้จ่ายให้ได้ใช้บริการดังกล่าว ที่เข้าประเภทรายจ่ายนี้</t>
  </si>
  <si>
    <t>เพื่อจ่ายเป็นค่าบำรุงรักษา และปรับปรุงครุภัณฑ์ ของหน่วยงานให้</t>
  </si>
  <si>
    <t>อยู่ในสภาพที่ใช้งานได้ เช่น ครุภัณฑ์สำนักงาน ครุภัณฑ์ยานพาหนะและขนส่ง</t>
  </si>
  <si>
    <t>(รายจ่ายเพื่อซ่อมแซมบำรุงรักษาโครงสร้างของครุภัณฑ์ขนาดใหญ่ ซึ่งไม่รวมถึง</t>
  </si>
  <si>
    <t>ค่าซ่อมบำรุงตามปกติ หรือค่าซ่อมกลาง)</t>
  </si>
  <si>
    <t>รายจ่ายหมวดอื่นๆ</t>
  </si>
  <si>
    <t>เพื่อจ่ายเป็นค่าดำเนินงานตามโครงการจัดทำแผนชุมชน/แผนพัฒนา</t>
  </si>
  <si>
    <t xml:space="preserve"> </t>
  </si>
  <si>
    <t>เพื่อจ่ายเป็นค่าจ้างลูกจ้างประจำ พร้อมทั้งเงินปรับปรุงค่าจ้าง</t>
  </si>
  <si>
    <t>ลูกจ้างประจำปี ตามตำแหน่ง และอัตราที่ ก.ท.กำหนดโดยคำนวณตั้งจ่ายไว้ ไม่เกิน</t>
  </si>
  <si>
    <t>เพื่อจ่ายเป็นเงินประโยชน์ตอบแทนอื่น เป็นกรณีพิเศษ ให้แก่</t>
  </si>
  <si>
    <t>พนักงานเทศบาลลูกจ้างประจำ และพนักงานจ้าง ตั้งจ่ายจากเงินรายได้</t>
  </si>
  <si>
    <t>พนักงานส่วนท้องถิ่น</t>
  </si>
  <si>
    <t>เพื่อจ่ายเป็นเงินช่วยเหลือการศึกษาบุตร ให้แก่ พนักงานเทศบาล</t>
  </si>
  <si>
    <t>ลูกจ้างประจำ ผู้มีสิทธิเบิกได้ตามระเบียบฯ ตั้งจ่ายจากเงินรายได้</t>
  </si>
  <si>
    <t>เพื่อจ่ายเป็นค่าโฆษณาและเผยแพร่ทางวิทยุ โทรทัศน์ หนังสือพิมพ์</t>
  </si>
  <si>
    <t>สิ่งพิมพ์ แผ่นพับ ป้ายประกาศ ฯลฯ และค่าจ้างเหมาบริการ ค่าเช่าเครื่องถ่าย</t>
  </si>
  <si>
    <t>เอกสาร (ค่าจ้างเหมาให้ผู้รับจ้างทำการอย่างหนึ่งอย่างใด) เพื่อให้ผู้มีหน้าที่เสีย</t>
  </si>
  <si>
    <t xml:space="preserve">ภาษีมาชำระค่าภาษี และค่าธรรมเนียมต่อเทศบาลตามเวลาที่กำหนด </t>
  </si>
  <si>
    <t>พนักงานจ้าง ที่มีความจำเป็นต้องเดินทางไปราชการ หรือมีการโอนย้าย หรือ</t>
  </si>
  <si>
    <t xml:space="preserve">เข้ารับการอบรมสัมมนา หรือสอบคัดเลือก และมีสิทธิตามระเบียบที่ทางราชการ </t>
  </si>
  <si>
    <t>กำหนด</t>
  </si>
  <si>
    <t xml:space="preserve">เพื่อจ่ายเป็นค่าอบรม ค่าเบี้ยเลี้ยง ค่ายานพาหนะ ค่าเช่าที่พัก </t>
  </si>
  <si>
    <t>ระหว่างเดินทางในประเทศ และต่างประเทศ ให้แก่ พนักงานเทศบาล ลูกจ้าง และ</t>
  </si>
  <si>
    <t xml:space="preserve">เพื่อจ่ายเป็นค่าจัดซื้อวัสดุเชื้อเพลิง และหล่อลื่น เช่น น้ำมันเบนซิน </t>
  </si>
  <si>
    <t>น้ำมันเครื่อง และอื่นๆที่เข้าประเภทรายจ่ายนี้</t>
  </si>
  <si>
    <t>เพื่อจ่ายเป็นเงินช่วยเหลือเบี้ยยังชีพผู้ป่วยเอดส์ที่แพทย์ได้รับรอง</t>
  </si>
  <si>
    <t xml:space="preserve">และทำการวินิจฉัยแล้ว และมีความเป็นอยู่ยากจน หรือถูกทอดทิ้งขาดผู้อุปการะ </t>
  </si>
  <si>
    <t>ดูแลไม่สามารถประกอบอาชีพเลี้ยงตนเองได้ โดยผู้ป่วยเอดส์ที่มีสิทธิจะได้รับเบี้ย</t>
  </si>
  <si>
    <t xml:space="preserve">ยังชีพคนละ 500 บาทต่อเดือน โดยให้ถือปฏิบัติตามระเบียบกระทรวงมหาดไทย </t>
  </si>
  <si>
    <t>ว่าด้วยการจ่ายเงินสงเคราะห์เพื่อการยังชีพขององค์กรปกครองส่วนท้องถิ่น</t>
  </si>
  <si>
    <t>ตั้งจ่ายไว้เพื่อกรณีฉุกเฉิน ที่มีสาธารณภัยเกิดขึ้น หรือบรรเทา</t>
  </si>
  <si>
    <t xml:space="preserve">เพื่อจ่ายเป็นค่าบำรุงสมาคมสันนิบาตเทศบาลแห่งประเทศไทย </t>
  </si>
  <si>
    <t>โดยตั้งจ่าย ตามหนังสือกระทรวงมหาดไทย ด่วนมากที่ มท 0213.4/ว 2787</t>
  </si>
  <si>
    <t>ไม่น้อยกว่าร้อยละ 50 ของค่าบริการสาธารณสุขที่ได้รับจากสำนักงานกองทุน</t>
  </si>
  <si>
    <t>เพื่อจ่ายเป็นเงินสมทบกองทุนหลักประกันสุขภาพ โดยตั้งจ่ายไว้</t>
  </si>
  <si>
    <t>ที่ สปสช.5.33/ว 0190 เรื่อง การตั้งงบประมาณสมทบกองทุนหลักประกันสุขภาพ</t>
  </si>
  <si>
    <t>จากเงินรายได้</t>
  </si>
  <si>
    <t>ปฏิบัติตามหนังสือกรมส่งเสริมการปกครองท้องถิ่น ที่ มท 0808.5/ว 896</t>
  </si>
  <si>
    <t>ลงวันที่ 29 มีนาคม 2556 ตั้งจ่ายจากเงินรายได้</t>
  </si>
  <si>
    <t>ของค่าตอบแทนพนักงานจ้าง โดยให้ถือปฏิบัติตามหนังสือสำนักงาน ก.จ.ก.ท.</t>
  </si>
  <si>
    <t xml:space="preserve">โดยตั้งจ่ายจากเงินรายได้ ประเภทค่าปรับผู้กระทำผิดกฎหมายจราจรทางบก </t>
  </si>
  <si>
    <t xml:space="preserve">และเงินรายได้ของเทศบาล เพื่อจ่ายเป็นค่าทาสี ตีเส้นจราจร แผงกั้นจัดทำป้าย </t>
  </si>
  <si>
    <t>เพื่อจ่ายเป็นเงินสมทบ กองทุนบำเหน็จบำนาญข้าราชการส่วน</t>
  </si>
  <si>
    <t xml:space="preserve">ท้องถิ่น (กบท.) ตามพระราชบัญญัติบำเหน็จบำนาญข้าราชการส่วนท้องถิ่น พ.ศ. </t>
  </si>
  <si>
    <t xml:space="preserve">2500 โดยคำนวณตั้งจ่ายร้อยละ 2 ของประมาณการรายรับทุกหมวด ทุกประเภท </t>
  </si>
  <si>
    <t>ยกเว้นประเภทพันธบัตร เงินกู้ เงินที่มีผู้อุทิศให้/เงินบริจาค และเงินอุดหนุน ซึ่งมี</t>
  </si>
  <si>
    <t>เพื่อจ่ายเป็นเงินเดือน นายกเทศมนตรี จำนวน 27,600.-บาท</t>
  </si>
  <si>
    <t>ต่อเดือน 1 อัตรา และรองนายกเทศมนตรี จำนวน 15,180.-บาท ต่อเดือน 2</t>
  </si>
  <si>
    <t>อัตรา ตามบัญชีอัตราเงินเดือน และค่าตอบแทนแนบท้าย ระเบียบกระทรวง</t>
  </si>
  <si>
    <t>มหาดไทย ว่าด้วยเงินเดือน เงินค่าตอบแทน และประโยชน์ตอบแทนอย่างอื่นของ</t>
  </si>
  <si>
    <t>เพื่อจ่ายเป็นเงินค่าตอบแทน รายเดือนเลขานุการนายกเทศมนตรี</t>
  </si>
  <si>
    <t>จำนวน 9,660.- บาท ต่อเดือน 1 อัตรา และที่ปรึกษานายกเทศมนตรี จำนวน</t>
  </si>
  <si>
    <t>6,900.- บาท ต่อเดือน 1 อัตรา ตามบัญชีอัตราเงินเดือน และค่าตอบแทน แนบ</t>
  </si>
  <si>
    <t>ท้ายระเบียบกระทรวงมหาดไทย ว่าด้วยเงินเดือน เงินค่าตอบแทนและประโยชน์</t>
  </si>
  <si>
    <t>ตอบแทนอย่างอื่นของนายกเทศมนตรี รองนายกเทศมนตรี สมาชิกสภาเทศบาลฯ</t>
  </si>
  <si>
    <t>พ.ศ.2554 (ข้อ 8)</t>
  </si>
  <si>
    <t>เพื่อจ่ายเป็นเงินค่าตอบแทนประธานสภา จำนวน 15,180.-บาท</t>
  </si>
  <si>
    <t>ต่อเดือน 1 อัตรา รองประธานสภา จำนวน 12,420.- บาท ต่อเดือน 1 อัตรา</t>
  </si>
  <si>
    <t>เพื่อจ่ายเป็นเงินเดือนพนักงานเทศบาล พร้อมทั้งเงินปรับปรุงเงิน</t>
  </si>
  <si>
    <t>เพื่อจ่ายเป็นค่าตอบแทน ให้กับผู้ปฏิบัติราชการอันเป็นประโยชน์</t>
  </si>
  <si>
    <t>แก่เทศบาลตามระเบียบ และหนังสือสั่งการ เช่น คณะกรรมการเปิดซองสอบราคา</t>
  </si>
  <si>
    <t>/ประกวดราคา คณะกรรมการตรวจงานจ้าง ตามโครงการต่างๆ ค่าตอบแทน กรณี</t>
  </si>
  <si>
    <t>ขอใช้บริการของส่วนราชการอื่น เช่น บริการรถสุขา ค่าเบี้ยเลี้ยง ฯลฯ</t>
  </si>
  <si>
    <t>พนักงานเทศบาล ลูกจ้างประจำ และพนักงานจ้าง ที่ได้รับคำสั่งให้ปฏิบัติงาน</t>
  </si>
  <si>
    <t>เพื่อจ่ายเป็นค่าตอบแทนการปฏิบัติงาน นอกเวลาราชการ ให้แก่</t>
  </si>
  <si>
    <t>เวลาราชการเป็นครั้งคราว</t>
  </si>
  <si>
    <t>พนักงานเทศบาล ลูกจ้างประจำ และพนักงานจ้าง ที่ได้รับคำสั่งให้ปฏิบัติงานนอก</t>
  </si>
  <si>
    <t>ระเบียบฯ ตั้งจ่ายจากเงินรายได้</t>
  </si>
  <si>
    <t>เพื่อจ่ายเป็นค่าเช่าบ้านให้กับพนักงานเทศบาล ที่มีสิทธิเบิกได้ตาม</t>
  </si>
  <si>
    <t>เทศบาล ลูกจ้างประจำ ผู้มีสิทธิเบิกได้ตามระเบียบฯ ตั้งจ่ายจากเงินรายได้</t>
  </si>
  <si>
    <t>เพื่อจ่ายเป็นเงินช่วยเหลือการศึกษาบุตร ให้แก่ ผู้บริหาร พนักงาน</t>
  </si>
  <si>
    <t>เพื่อจ่ายเป็นค่าจ้างเหมาบริการให้ผู้รับจ้างทำการอย่างใด อย่าง</t>
  </si>
  <si>
    <t>หนึ่งเช่น ค่าจ้างเหมาจัดทำป้ายประชาสัมพันธ์ ค่าจ้างเหมา ฝังกลบขยะ ค่ารับ</t>
  </si>
  <si>
    <t>วารสารสิ่งพิมพ์ ค่าเย็บหนังสือ เข้าปกหนังสือ ค่าธรรมเนียมลิขสิทธิ์ ค่าธรรมเนียม</t>
  </si>
  <si>
    <t>ประชุมสภาท้องถิ่น หรือคณะกรรมการ หรือคณะอนุกรรมการที่ได้รับแต่งตั้งตาม</t>
  </si>
  <si>
    <t>กฏหมาย หรือตามระเบียบ หรือหนังสือสั่งการของกระทรวงมหาดไทย หรือการ</t>
  </si>
  <si>
    <t>องค์กรปกครองส่วนท้องถิ่นกับรัฐวิสาหกิจ หรือเอกชน</t>
  </si>
  <si>
    <t>ประชุมระหว่างองค์กรปกครองส่วนท้องถิ่น กับองค์กรปกครองส่วนท้องถิ่น หรือ</t>
  </si>
  <si>
    <t>งานรัฐพิธี ต่างๆ เช่น วันปิยะมหาราช และวันสำคัญ อื่นๆค่าพานพุ่ม ค่าพวงมาลา</t>
  </si>
  <si>
    <t xml:space="preserve">เพื่อจ่ายเป็นเงินค่าตอบแทน ให้แก่พนักงานจ้างตามอัตราที่กำหนด </t>
  </si>
  <si>
    <t>โดยคำนวณตั้งจ่ายไว้ไม่เกิน 12 เดือน ตามประกาศ (ก.ท.จ.พัทลุง) เรื่องหลักเกณฑ์</t>
  </si>
  <si>
    <t xml:space="preserve">เพื่อจ่ายเป็นค่าใช้จ่ายในการจัดทำโครงการแผนที่ภาษี และ </t>
  </si>
  <si>
    <t>เพื่อจ่ายเป็นค่าดำเนินงานตามโครงการป้องกันและลดอุบัติเหตุ</t>
  </si>
  <si>
    <t>พนักงานเทศบาล และพนักงานจ้าง ตั้งจ่ายจากเงินรายได้</t>
  </si>
  <si>
    <t>เป็นครั้งคราว</t>
  </si>
  <si>
    <t>พนักงานเทศบาล  และพนักงานจ้าง ที่ได้รับคำสั่งให้ปฏิบัติงานนอกเวลาราชการ</t>
  </si>
  <si>
    <t>เพื่อจ่ายเป็นค่าจ้างเหมาบริการ ทำอย่างใด อย่างหนึ่ง เช่น ค่า</t>
  </si>
  <si>
    <t>โฆษณาเผยแพร่ ค่าธรรมเนียมต่างๆ ค่าเย็บเล่ม เข้าปกหนังสือ ค่าจ้างเหมาจัดทำ</t>
  </si>
  <si>
    <t>เอกสาร หนังสือ คู่มือต่างๆค่าจ้างเหมากำจัดปลวก และแมลง รวมทั้งค่าจ้างเหมา</t>
  </si>
  <si>
    <t>บุคคลภายนอก เป็นค่าใช้จ่ายที่เทศบาลไม่สามารถดำเนินการเองได้ และเข้า</t>
  </si>
  <si>
    <t>สำรวจรังวัด ค่าตอบแทน ค่าธรรมเนียม ค่าอากรแสตมป์ รวมถึงค่าใช้จ่ายอื่นๆ</t>
  </si>
  <si>
    <t>เพื่อจ่ายเป็นค่าวัสดุการเกษตร เช่น ปุ๋ย พันธุ์พืช วัสดุเพาะชำ</t>
  </si>
  <si>
    <t>อุปกรณ์ในการขยายพันธุ์ และอื่นๆที่เข้าประเภทรายจ่ายนี้</t>
  </si>
  <si>
    <t>เพื่อจ่ายเป็นค่าวัสดุกีฬา เช่น ลูกฟุตบอล ตะกร้อ นวม นาฬิกา จับ</t>
  </si>
  <si>
    <t>เวลา นกหวีด เสาตาข่ายกีฬา และอื่นๆที่เข้าประเภทรายจ่ายนี้</t>
  </si>
  <si>
    <t>เพื่อจ่ายเป็นค่ากระแสไฟฟ้า ของศูนย์พัฒนาเด็กเล็ก และศูนย์</t>
  </si>
  <si>
    <t>อบรมเด็กก่อนเกณฑ์</t>
  </si>
  <si>
    <t>เพื่อจ่ายเป็นค่าน้ำประปาของศูนย์พัฒนาเด็กเล็ก และศูนย์อบรม</t>
  </si>
  <si>
    <t xml:space="preserve">เด็กก่อนเกณฑ์ </t>
  </si>
  <si>
    <t xml:space="preserve">เงินอุดหนุนส่วนราชการ </t>
  </si>
  <si>
    <t>เพื่อจ่ายเป็นค่าดำเนินงานตามโครงการป้องกันควบคุมโรคพิษสุนัข</t>
  </si>
  <si>
    <t>โครงการบริการการแพทย์ฉุกเฉิน</t>
  </si>
  <si>
    <t xml:space="preserve">เพื่อจ่ายเป็นค่าดำเนินงาน ตามโครงการบริการการแพทย์ฉุกเฉิน </t>
  </si>
  <si>
    <t>เช่น ค่าวัสดุ อุปกรณ์ ค่าตอบแทนการปฏิบัติงาน ในการบริการการแพทย์ฉุกเฉิน</t>
  </si>
  <si>
    <t>ของเจ้าหน้าที่หน่วยกู้ชีพ ค่าลงทะเบียนฝึกอบรมเพิ่มประสิทธิภาพการปฏิบัติหน้าที่</t>
  </si>
  <si>
    <t>โครงการป้องกันควบคุมโรคพิษสุนัขบ้า</t>
  </si>
  <si>
    <t>โครงการจัดทำแผนชุมชน/แผนพัฒนาท้องถิ่น</t>
  </si>
  <si>
    <t>อุดหนุนเหล่ากาชาดจังหวัดพัทลุง</t>
  </si>
  <si>
    <t>ผู้มีสิทธิเบิกได้ตามระเบียบฯ ตั้งจ่ายจากเงินรายได้</t>
  </si>
  <si>
    <t>ถ่ายแบบพิมพ์เขียว ค่าจ้างเหมาเครื่องจักรกล ค่าธรรมเนียมต่างๆ ค่าจ้างเหมา</t>
  </si>
  <si>
    <t>กระดาษแฟ้ม ปากกา ดินสอ เก้าอี้ทำงาน โทรศัพท์ ตู้อเนกประสงค์ และอื่นๆ ที่เข้า</t>
  </si>
  <si>
    <t>ทราย เหล็กเส้น ตะปู จอบ ท่อน้ำอุปกรณ์ประปา และ อื่นๆที่เข้าประเภท</t>
  </si>
  <si>
    <t>เพื่อจ่ายเป็นค่าวัสดุ อุปกรณ์อะไหล่ต่างๆ ของยานพาหนะ เช่น ยาง</t>
  </si>
  <si>
    <t>นอก ยางใน อะไหล่รถจักรยานยนต์ แบตเตอรี่ หัวเทียนและอื่นๆ ที่เข้า</t>
  </si>
  <si>
    <t xml:space="preserve">รายจ่ายนี้ </t>
  </si>
  <si>
    <t>ต่อเนื่อง เมาส์ แป้นพิมพ์ แผ่นซีดี/ดีวีดีหรือจานบันทึกข้อมูล และอื่นๆที่เข้าประเภท</t>
  </si>
  <si>
    <t>ตลับเมตร และอื่นๆที่เข้าประเภทรายจ่ายนี้</t>
  </si>
  <si>
    <t>โครงการรวมพลคนรักษ์เล เพื่อชุมชนสะอาด บ้านเรือนน่าอยู่</t>
  </si>
  <si>
    <t>เพื่อจ่ายเป็นค่าดำเนินงานตามโครงการ รวมพลคนรักษ์เล เพื่อ</t>
  </si>
  <si>
    <t>และสิ่งปฏิกูล ค่าอาหาร ค่าอาหารว่างและเครื่องดื่ม ค่าป้ายโครงการ และค่าใช้</t>
  </si>
  <si>
    <t>ปัญหาการว่างงาน และส่งเสริมการประกอบอาชีพของประชาชน เช่น ค่าสมนาคุณ</t>
  </si>
  <si>
    <t>เพื่อจ่ายเป็นค่าดำเนินงานตามโครงการ ฝึกอบรมกลุ่มอาชีพ แก้</t>
  </si>
  <si>
    <t>เพื่อจ่ายเป็นค่าดำเนินงาน ตามโครงการแข่งขันกีฬาต้านยาเสพติด</t>
  </si>
  <si>
    <t xml:space="preserve">เช่น ค่าอุปกรณ์กีฬา ค่าถ้วยรางวัล ค่าเหรียญรางวัล ค่าวัสดุ อุปกรณ์ ค่าอาหาร </t>
  </si>
  <si>
    <t xml:space="preserve">ค่าอาหารและเครื่องดื่ม ค่าเวชภัณฑ์ ค่าตอบแทนกรรมการตัดสินกีฬา และ </t>
  </si>
  <si>
    <t xml:space="preserve">เพื่อจ่ายเป็นค่าดำเนินงาน ตามโครงการจัดงานประเพณีชักพระ </t>
  </si>
  <si>
    <t>เพื่อจ่ายเป็นค่าดำเนินงาน ตามโครงการจัดงานประเพณีวันลอย</t>
  </si>
  <si>
    <t>เพื่อจ่ายเป็นค่าดำเนินงาน ตามโครงการจัดงานประเพณีวันกตัญญู</t>
  </si>
  <si>
    <t xml:space="preserve">เพื่อจ่ายเป็นค่าดำเนินงาน ตามโครงการจัดงานเทศกาล ล่องเรือ </t>
  </si>
  <si>
    <t>เทศบาลตำบลพนางตุง</t>
  </si>
  <si>
    <t>รายงานรายละเอียดประมาณการรายจ่ายงบประมาณรายจ่ายทั่วไป</t>
  </si>
  <si>
    <t>อำเภอควนขนุน  จังหวัดพัทลุง</t>
  </si>
  <si>
    <t>เพื่อจ่ายเป็นเงินเพิ่มพิเศษสำหรับการสู้รบ (พ.ส.ร.) ให้กับพนักงาน</t>
  </si>
  <si>
    <t>เทศบาลที่มีสิทธิได้รับ จำนวน 1 อัตรา ตั้งจ่ายจากเงินรายได้</t>
  </si>
  <si>
    <t>เพื่อจ่ายเป็นค่าวัสดุวิทยาศาสตร์หรือการแพทย์ เช่น จัดซื้อน้ำยา</t>
  </si>
  <si>
    <t>เคมี เคมีภัณฑ์ ถุงมือ ผ้าพันแผล เพื่อใช้ในกิจการต่างๆ เช่น ตรวจสารเสพติด</t>
  </si>
  <si>
    <t xml:space="preserve">และอื่นๆที่เข้าประเภทรายจ่ายนี้ </t>
  </si>
  <si>
    <t>เงินประโยชน์ตอบแทนอื่นเป็นกรณีพิเศษแก่ข้าราชการ และ</t>
  </si>
  <si>
    <t>ค่าตอบแทนผู้ปฏิบัติราชการอันเป็นประโยชน์แก่เทศบาล</t>
  </si>
  <si>
    <t xml:space="preserve">ตำแหน่งประธานสภาเทศบาลฯ พ.ศ. 2554 (ข้อ 8)  </t>
  </si>
  <si>
    <t>ตอบแทนอย่างอื่น ของนายกเทศมนตรี รองนายกเทศมนตรี สมาชิกสภาที่ดำรง</t>
  </si>
  <si>
    <t>ค่าใช้จ่ายในการจัดจราจร</t>
  </si>
  <si>
    <t>เงินสมทบกองทุนหลักประกันสุขภาพ</t>
  </si>
  <si>
    <t>ค่ารับรอง</t>
  </si>
  <si>
    <t>ค่าเลี้ยงรับรอง</t>
  </si>
  <si>
    <t>ค่าใช้จ่ายในพิธีทางศาสนา/รัฐพิธีต่างๆ</t>
  </si>
  <si>
    <t>โครงการแผนที่ภาษีและทะเบียนทรัพย์สิน</t>
  </si>
  <si>
    <t>โครงการป้องกันและลดอุบัติเหตุทางถนน</t>
  </si>
  <si>
    <t>โครงการสนับสนุนค่าใช้จ่ายในการบริหารสถานศึกษา</t>
  </si>
  <si>
    <t>โครงการฝึกอบรมกลุ่มอาชีพ</t>
  </si>
  <si>
    <t>โครงการแข่งขันกีฬาต้านยาเสพติด</t>
  </si>
  <si>
    <t>โครงการจัดงานประเพณีชักพระ</t>
  </si>
  <si>
    <t>โครงการจัดงานประเพณีวันลอยกระทง</t>
  </si>
  <si>
    <t>โครงการจัดงานประเพณีวันกตัญญู</t>
  </si>
  <si>
    <t>โครงการจัดงานเทศกาลล่องเรือ แลนก ทะเลน้อย</t>
  </si>
  <si>
    <t>จัดทำเอกสาร หนังสือ คู่มือต่างๆค่าจ้างเหมาเป่าล้างบ่อบาดาล รวมทั้งค่าจ้างเหมา</t>
  </si>
  <si>
    <t>นายกเทศมนตรี รองนายกเทศมนตรี สมาชิกสภาเทศบาลฯ พ.ศ. 2554 (ข้อ 8)</t>
  </si>
  <si>
    <t>เดือนประจำปี ตามตำแหน่ง และอัตรา ตามนัยประกาศ ก.ท. เรื่องมาตรฐานกลาง</t>
  </si>
  <si>
    <t>ประจำปีงบประมาณ พ.ศ.2559</t>
  </si>
  <si>
    <t>ผ้าหมวก รองเท้า เข็มขัด หมวก ผ้าผูกคอ และอื่นๆที่เข้าประเภทรายจ่ายนี้</t>
  </si>
  <si>
    <t xml:space="preserve">เงินเพิ่มพิเศษสำหรับการสู้รบ (พ.ส.ร.) </t>
  </si>
  <si>
    <t>เงินเพิ่มสำหรับตำแหน่งที่มีเหตุพิเศษ ตำแหน่ง นิติกร (พ.ต.ก)</t>
  </si>
  <si>
    <t xml:space="preserve">เพื่อจ่ายเป็นเงินเพิ่มสำหรับตำแหน่งที่มีเหตุพิเศษ ตำแหน่ง นิติกร </t>
  </si>
  <si>
    <t>ครุภัณฑ์ไฟฟ้าและวิทยุ</t>
  </si>
  <si>
    <t>อาคารต่างๆ</t>
  </si>
  <si>
    <t>เพื่อจ่ายเป็นค่ากระแสไฟฟ้า สำหรับประปาหมู่บ้านที่อยู่ในความ</t>
  </si>
  <si>
    <t>ดูแลของเทศบาล</t>
  </si>
  <si>
    <t>ครุภัณฑ์ยานพาหนะและขนส่ง</t>
  </si>
  <si>
    <t>โครงการส่งนักกีฬาเข้าร่วมการแข่งขันในนามของเทศบาล</t>
  </si>
  <si>
    <t>โครงการเดินพาน แลชุมชน คนเลน้อย</t>
  </si>
  <si>
    <t xml:space="preserve">เพื่อจ่ายเป็นค่าดำเนินงาน ตามโครงการเดินพาน แลชุมชน </t>
  </si>
  <si>
    <t xml:space="preserve">เฉลิมพระเกียรติ สมเด็จพระเทพรัตนราชสุดา สยามบรมราชกุมารี เช่น ค่าพันธุ์ไม้ </t>
  </si>
  <si>
    <t>เพื่อจ่ายเป็นค่าดำเนินงานตามโครงการอนุรักษ์พันธุกรรมพืช</t>
  </si>
  <si>
    <t xml:space="preserve">โครงการอนุรักษ์พันธุกรรมพืช เฉลิมพระเกียรติ </t>
  </si>
  <si>
    <t>แผนงานบริหารทั่วไป</t>
  </si>
  <si>
    <t>แผนงานสาธารณสุข</t>
  </si>
  <si>
    <t>แผนงานสร้างความเข้มแข็งชุมชน</t>
  </si>
  <si>
    <t>แผนงานการศาสนาวัฒนธรรมฯ</t>
  </si>
  <si>
    <t>ประมาณการรายรับ</t>
  </si>
  <si>
    <t>คงเหลืองบลงทุน</t>
  </si>
  <si>
    <t xml:space="preserve">เพื่อจ่ายเป็นค่าจัดซื้อวัสดุสำรวจเช่น บันไดอลูมิเนียม เทปวัดระยะ </t>
  </si>
  <si>
    <t xml:space="preserve">เพื่อจ่ายเป็นเงินสมทบ กองทุนประกันสังคมในอัตราร้อยละ 5 </t>
  </si>
  <si>
    <t>ตั้งจ่ายจากเงินรายได้</t>
  </si>
  <si>
    <t>12 เดือน จำนวน 1 อัตรา ตั้งจ่ายจากเงินรายได้</t>
  </si>
  <si>
    <t>และเงื่อนไขเกี่ยวกับพนักงานจ้าง (ฉบับที่ 3) จำนวน 2 อัตรา ตั้งจ่ายจากเงินรายได้</t>
  </si>
  <si>
    <t>ลูกจ้าง และพนักงานจ้างขององค์กรปกครองส่วนท้องถิ่น ได้รับเงินเพิ่มการครองชีพ</t>
  </si>
  <si>
    <t>ตามประกาศ ก.จ..ก.ท.,ก.อบต. เรื่องกำหนดมาตรฐานทั่วไปเกี่ยวกับหลักเกณฑ์การ</t>
  </si>
  <si>
    <t>ได้รับเงินเพิ่มการครองชีพชั่วคราว (ฉบับที่ 2) ลงวันที่ 18 มิถุนายน 2558</t>
  </si>
  <si>
    <t>เพื่อจ่ายเป็นเงินเพิ่มการครองชีพชั่วคราว ให้แก่พนักงานจ้าง</t>
  </si>
  <si>
    <t>ตามอัตราที่กำหนด โดยคำนวณตั้งจ่ายไว้ไม่เกิน 12 เดือน ตามประกาศ ก.จ.,ก.ท.,</t>
  </si>
  <si>
    <t xml:space="preserve">ก.อบต.เรื่อง กำหนดมาตรฐานทั่วไป เกี่ยวกับหลักเกณฑ์การให้พนักงานส่วนท้องถิ่น </t>
  </si>
  <si>
    <t>ก.อบต. เรื่องกำหนดมาตรฐานทั่วไปเกี่ยวกับหลักเกณฑ์การให้พนักงานส่วนท้องถิ่น</t>
  </si>
  <si>
    <t>ตามอัตราที่กำหนด โดยคำณวนตั้งจ่ายไว้ไม่เกิน 12 เดือน ตามประกาศ ก.จ.,ก.ท.</t>
  </si>
  <si>
    <t>ตามอัตราที่กำหนด โดยคำนวณตั้งจ่ายไว้ไม่เกิน 12 เดือน ตามประกาศ ก.จ.,ก.ท.</t>
  </si>
  <si>
    <t>ชั่วคราว (ฉบับที่ 2) ลงวันที่ 18 มิถุนายน 2558 จำนวน 3 อัตรา</t>
  </si>
  <si>
    <t>ค่าก่อสร้างสิ่งสาธารณูปโภค</t>
  </si>
  <si>
    <t>จำนวน 2 อัตรา ตั้งจ่ายจากเงินรายได้</t>
  </si>
  <si>
    <t>ให้พนักงานส่วนท้องถิ่น ลูกจ้าง และพนักงานจ้างขององค์กรปกครองส่วนท้องถิ่น</t>
  </si>
  <si>
    <t>งานป้องกันภัยฝ่ายพลเรือนและระงับอัคคีภัย</t>
  </si>
  <si>
    <t xml:space="preserve">ลงวันที่ 18 พฤศจิกายน 2542 โดยตั้งไว้เป็นรายปี อัตราร้อยละเศษหนึ่งส่วนหก </t>
  </si>
  <si>
    <t>ของรายรับจริงในปีที่ล่วงมาแล้ว (ไม่รวมเงินกู้ เงินจ่ายขาดเงินสะสม และเงินอุดหนุน</t>
  </si>
  <si>
    <t>เพื่อจ่ายเป็นเงินบำเหน็จลูกจ้างประจำ จำนวน 1 อัตรา โดยถือ</t>
  </si>
  <si>
    <t>(พ.ต.ก) จำนวน 1 อัตรา ตั้งจ่ายจากเงินรายได้</t>
  </si>
  <si>
    <t>งานกิจการประปา</t>
  </si>
  <si>
    <t>ค่าก่อสร้างระบบประปา</t>
  </si>
  <si>
    <t>เพื่อจ่ายเป็นค่าก่อสร้างระบบประปา แบบหอถังเหล็กเก็บน้ำ</t>
  </si>
  <si>
    <t>20 ลบ.ม. ชนิดมีเสาเข็ม หมู่ที่ 5 รายละเอียดปรากฎตามรูปแบบรายการของ</t>
  </si>
  <si>
    <t>ค่าใช้จ่ายในการเดินทางไปราชการ</t>
  </si>
  <si>
    <t xml:space="preserve">เพื่อจ่ายอุดหนุนเป็นค่าดำเนินภารกิจของเหล่ากาชาดจังหวัดพัทลุง </t>
  </si>
  <si>
    <t xml:space="preserve">ในการช่วยเหลือประชาชนที่ได้รับความเดือดร้อน ทั้งด้านการบรรเทาสาธารณภัย </t>
  </si>
  <si>
    <t>การสังคมสงเคราะห์ การพัฒนาคุณภาพชีวิต เด็ก สตรี คนชรา และผู้ด้อยโอกาส</t>
  </si>
  <si>
    <t>(1) อุดหนุนโรงเรียนบ้านธรรมเถียร</t>
  </si>
  <si>
    <t>เพื่อจ่ายเป็นค่าอาหารกลางวัน ให้กับนักเรียนโรงเรียนบ้าน</t>
  </si>
  <si>
    <t>(2) อุดหนุนโรงเรียนบ้านท่าช้าง</t>
  </si>
  <si>
    <t>(3) อุดหนุนโรงเรียนวัดไทรงาม</t>
  </si>
  <si>
    <t>เพื่อจ่ายเป็นค่าอาหารกลางวัน ให้กับนักเรียนโรงเรียนบ้านท่าช้าง</t>
  </si>
  <si>
    <t>เพื่อจ่ายเป็นค่าอาหารกลางวัน ให้กับนักเรียนโรงเรียนวัดไทรงาม</t>
  </si>
  <si>
    <t>(4) อุดหนุนโรงเรียนบ้านชายคลอง</t>
  </si>
  <si>
    <t>(5) อุดหนุนโรงเรียนบ้านควนพนางตุง</t>
  </si>
  <si>
    <t>(1) ค่าอาหารเสริม (นม) ศูนย์พัฒนาเด็กเล็กบ้านท่าช้าง</t>
  </si>
  <si>
    <t>(2) ค่าอาหารเสริม (นม) ศูนย์พัฒนาเด็กเล็กบ้านในยาง</t>
  </si>
  <si>
    <t>(3) ค่าอาหารเสริม (นม) ศูนย์อบรมเด็กก่อนเกณฑ์วัดธรรม</t>
  </si>
  <si>
    <t>สามัคคี</t>
  </si>
  <si>
    <t>(4) ค่าอาหารเสริม (นม) โรงเรียนบ้านธรรมเถียร</t>
  </si>
  <si>
    <t>เพื่อจ่ายเป็นค่าอาหารเสริม (นม) ให้กับเด็กนักเรียนโรงเรียนบ้าน</t>
  </si>
  <si>
    <t>เพื่อจ่ายเป็นค่าอาหารเสริม (นม) ให้กับเด็กปฐมวัยศูนย์อบรมเด็ก</t>
  </si>
  <si>
    <t>เพื่อจ่ายเป็นค่าอาหารเสริม (นม) ให้กับเด็กปฐมวัยศูนย์พัฒนา</t>
  </si>
  <si>
    <t>(5) ค่าอาหารเสริม (นม) โรงเรียนบ้านท่าช้าง</t>
  </si>
  <si>
    <t>(6) ค่าอาหารเสริม (นม) โรงเรียนวัดไทรงาม</t>
  </si>
  <si>
    <t>เพื่อจ่ายเป็นค่าอาหารเสริม (นม) ให้กับเด็กนักเรียนโรงเรียนวัด</t>
  </si>
  <si>
    <t>(7) ค่าอาหารเสริม (นม) โรงเรียนบ้านชายคลอง</t>
  </si>
  <si>
    <t>(8) ค่าอาหารเสริม (นม) โรงเรียนบ้านควนพนางตุง</t>
  </si>
  <si>
    <t>ประจำปีงบประมาณ พ.ศ.2560</t>
  </si>
  <si>
    <t>เพื่อจ่ายเป็นเงินประจำตำแหน่งให้แก่ปลัดเทศบาล ระดับกลาง</t>
  </si>
  <si>
    <t>จำนวน 7,000.- บาท ต่อเดือน 1 อัตรา หัวหน้าสำนักปลัดเทศบาล ระดับต้น</t>
  </si>
  <si>
    <t>จำนวน 3,500.- บาท ต่อเดือน 1 อัตรา หัวหน้าฝ่ายอำนวยการ ระดับต้น</t>
  </si>
  <si>
    <t>จำนวน 1,500.- บาท ต่อเดือน 1 อัตรา หัวหน้าฝ่ายปกครอง ระดับต้น จำนวน</t>
  </si>
  <si>
    <t>1,500.- บาท ต่อเดือน 1 อัตรา ตามประกาศคณะกรรมการกลางพนักงานเทศบาล</t>
  </si>
  <si>
    <t>เรื่อง มาตรฐานทั่วไปเกี่ยวกับอัตราเงินเดือน วิธีการจ่ายเงินเดือนและประโยชน์</t>
  </si>
  <si>
    <t>และเงื่อนไขเกี่ยวกับพนักงานจ้าง (ฉบับที่ 3) จำนวน 24 อัตรา ตั้งจ่ายจากเงินรายได้</t>
  </si>
  <si>
    <t xml:space="preserve">ชั่วคราว (ฉบับที่ 2) ลงวันที่ 18 มิถุนายน 2558 จำนวน 22 อัตรา </t>
  </si>
  <si>
    <t>เพื่อจ่ายเป็นเงินค่าตอบแทนรายเดือนปลัดเทศบาล ระดับกลาง</t>
  </si>
  <si>
    <t>จำนวน 7,000.- บาท ต่อเดือน 1 อัตรา ตามประกาศคณะกรรมการกลางพนักงาน</t>
  </si>
  <si>
    <t>เทศบาล เรื่อง มาตรฐานทั่วไปเกี่ยวกับอัตราเงินเดือน วิธีการจ่ายเงินเดือนและ</t>
  </si>
  <si>
    <t>ประโยชน์ตอบแทนอื่น (ฉบับที่ 7) ลงวันที่ 7 มีนาคม 2559 ตั้งจ่ายจากเงินรายได้</t>
  </si>
  <si>
    <t>ระเบียบฯ จำนวน 6 ราย ตั้งจ่ายจากเงินรายได้</t>
  </si>
  <si>
    <t>กับการตรวจสอบที่สาธารณะ เพื่อสาธารณประโยชน์ จ่ายเป็นค่าใช้จ่ายในการ</t>
  </si>
  <si>
    <t>ที่จำเป็นซึ่งอยู่ในประเภทรายจ่ายนี้</t>
  </si>
  <si>
    <t>ครุภัณฑ์สำนักงาน</t>
  </si>
  <si>
    <t>ค่าซื้อโต๊ะประชุม</t>
  </si>
  <si>
    <t>ค่าซื้อชุดรับแขก</t>
  </si>
  <si>
    <t>ค่าซื้อเครื่องปรับอากาศ</t>
  </si>
  <si>
    <t xml:space="preserve">เพื่อจ่ายเป็นค่าจัดซื้อเครื่องปรับอากาศแบบแยกส่วนขนาด </t>
  </si>
  <si>
    <t xml:space="preserve">เพื่อจ่ายเป็นค่าจัดซื้อเครื่องรับส่งวิทยุ ระบบ VHF/FM ชนิดมือถือ </t>
  </si>
  <si>
    <t>เพื่อจ่ายเป็นค่าจัดซื้อกล้องถ่ายภาพนิ่ง ระบบดิจิตอล พร้อมเลนส์</t>
  </si>
  <si>
    <t>ครุภัณฑ์งานบ้านงานครัว</t>
  </si>
  <si>
    <t>เพื่อจ่ายเป็นค่าจัดซื้อถังต้มน้ำไฟฟ้า ขนาด 22.5 ลิตร จำนวน</t>
  </si>
  <si>
    <t>1 ถัง ต้มน้ำเดือดด้วยกำลังไฟไม่ต่ำกว่า 2400 วัตต์ สามารถปรับระดับอุณหภูมิน้ำ</t>
  </si>
  <si>
    <t>ได้สูงสุดไม่ต่ำกว่า 110°C มีฮีทเตอร์ติดตั้งอยู่ใต้ถังต้มน้ำ ภายนอกมีหลอดแก้วบอก</t>
  </si>
  <si>
    <t>เพื่อจ่ายเป็นค่าจัดซื้อเครื่องตัดหญ้า แบบข้อแข็ง จำนวน 5 เครื่อง</t>
  </si>
  <si>
    <t>เป็นเครื่องตัดหญ้าแบบสะพาย เครื่องยนต์ขนาดไม่น้อยกว่า 1.5 แรงม้า ปริมาตร</t>
  </si>
  <si>
    <t>กระบอกสูบไม่น้อยกว่า 30 ซีซี พร้อมใบมีด ตั้งตามราคามาตรฐานครุภัณฑ์ และ</t>
  </si>
  <si>
    <t>เพื่อจ่ายเป็นค่าจัดซื้อชุดรับแขก โซฟาไม้บุฟองน้ำหุ้มผ้า ประกอบ</t>
  </si>
  <si>
    <t>เพื่อจ่ายเป็นค่าจัดซื้อโต๊ะประชุมชนิดสแตนเลส แบบพับขาได้</t>
  </si>
  <si>
    <t>โครงการอบรมเชิงปฏิบัติการผู้ประกอบการร้านอาหารและ</t>
  </si>
  <si>
    <t>แผงลอย</t>
  </si>
  <si>
    <t>เพื่อจ่ายเป็นค่าดำเนินงาน ตามโครงการอบรมเชิงปฏิบัติการผู้</t>
  </si>
  <si>
    <t>ประกอบการร้านอาหารและแผงลอย เช่น ค่าอาหารว่าง ค่าอาหารและเครื่องดื่ม</t>
  </si>
  <si>
    <t>คนเลน้อย เช่น ค่าวัสดุ อุปกรณ์ ค่าตกแต่งอาคารสถานที่ ค่าจัดทำสื่อประชา</t>
  </si>
  <si>
    <t>(สำนักปลัดเทศบาล)</t>
  </si>
  <si>
    <t>โครงการปั่นสองล้อตามง้อแสงตะวัน</t>
  </si>
  <si>
    <t>เพื่อจ่ายเป็นค่าดำเนินงาน ตามโครงการปั่นสองล้อตามง้อแสงตะวัน</t>
  </si>
  <si>
    <t>เพื่อจ่ายเป็นค่าดำเนินงาน ตามโครงการพัฒนาศักยภาพการดำเนิน</t>
  </si>
  <si>
    <t>ค่าเบี้ยประชุมของคณะกรรมการศูนย์ ค่าจัดทำสื่อประชาสัมพันธ์ ค่าอาหารว่าง</t>
  </si>
  <si>
    <t>เพื่อจ่ายเป็นเงินประจำตำแหน่งให้แก่ ผู้อำนวยการกองการศึกษา</t>
  </si>
  <si>
    <t xml:space="preserve">ระดับต้น จำนวน 3,500.- บาท ต่อเดือน 1 อัตรา หัวหน้าฝ่ายบริหารการศึกษา </t>
  </si>
  <si>
    <t xml:space="preserve">ระดับต้น จำนวน 1,500.- บาท ต่อเดือน 1 อัตรา หัวหน้าฝ่ายส่งเสริมการศึกษา </t>
  </si>
  <si>
    <t>ศาสนา และวัฒนธรรม ระดับต้น จำนวน 1,500.- บาท ต่อเดือน 1 อัตรา ตาม</t>
  </si>
  <si>
    <t>ประกาศคณะกรรมการกลางพนักงานเทศบาล เรื่อง มาตรฐานทั่วไปเกี่ยวกับอัตรา</t>
  </si>
  <si>
    <t xml:space="preserve">เงินเดือน วิธีการจ่ายเงินเดือนและประโยชน์ตอบแทนอื่น (ฉบับที่ 7) ลงวันที่ 7 </t>
  </si>
  <si>
    <t>เพื่อจ่ายเป็นค่าจัดซื้อเครื่องเล่น ดีวีดี สำหรับ ศูนย์พัฒนาเด็กเล็ก</t>
  </si>
  <si>
    <t>บ้านในยาง จำนวน 1 เครื่อง โดยจัดซื้อราคาท้องตลาด ตามหนังสือ กระทรวง</t>
  </si>
  <si>
    <t>มหาดไทย ที่ มท 0808.2/ว 1989 ลงวันที่ 22 มิถุนายน 2552 เรื่องการตั้งงบ</t>
  </si>
  <si>
    <t>ประมาณเพื่อการจัดซื้อ ครุภัณฑ์ และรถยนต์ขององค์กรปกครองส่วนท้องถิ่น</t>
  </si>
  <si>
    <t>เพื่อจ่ายเป็นค่าจัดซื้อตู้สำหรับเก็บอุปกรณ์เครื่องครัวปูกระเบื้อง</t>
  </si>
  <si>
    <t>รถยนต์ขององค์กรปกครองส่วนท้องถิ่น</t>
  </si>
  <si>
    <t>เพื่อจ่ายเป็นค่าจัดซื้อพัดลมติดฝาผนังชนิดส่าย ขนาดเส้นผ่าศูนย์</t>
  </si>
  <si>
    <t>เพื่อจ่ายเป็นค่าก่อสร้างเสาธง ศูนย์พัฒนาเด็กเล็กบ้านในยาง</t>
  </si>
  <si>
    <t>มีนาคม 2559 ตั้งจ่ายจากเงินรายได้</t>
  </si>
  <si>
    <t>ตอบแทนอื่น (ฉบับที่ 7) ลงวันที่ 7 มีนาคม 2559 ตั้งจ่ายจากเงินรายได้</t>
  </si>
  <si>
    <t>เพื่อจ่ายเป็นเงินประจำตำแหน่งให้แก่ ผู้อำนวยการกองช่าง</t>
  </si>
  <si>
    <t>ระดับต้น จำนวน 3,500.- บาท ต่อเดือน 1 อัตรา หัวหน้าฝ่ายการโยธา</t>
  </si>
  <si>
    <t>ระดับต้น จำนวน 1,500.- บาท ต่อเดือน 1 อัตรา หัวหน้าฝ่ายแบบแผนและ</t>
  </si>
  <si>
    <t>คณะกรรมการกลางพนักงานเทศบาล เรื่อง มาตรฐานทั่วไปเกี่ยวกับอัตรา</t>
  </si>
  <si>
    <t>ก่อสร้าง ระดับต้น จำนวน 1,500.- บาท ต่อเดือน 1 อัตรา ตามประกาศ</t>
  </si>
  <si>
    <t>โครงการครอบครัวสัมพันธ์</t>
  </si>
  <si>
    <t>เพื่อจ่ายเป็นค่าดำเนินงานตามโครงการ ครอบครัวสัมพันธ์ เช่น</t>
  </si>
  <si>
    <t>โครงการพัฒนาศักยภาพการดำเนินงานของศูนย์ถ่ายทอด</t>
  </si>
  <si>
    <t>โครงการขยายพันธุ์สัตว์น้ำจืดในแหล่งน้ำสาธารณะ</t>
  </si>
  <si>
    <t>เพื่อจ่ายเป็นค่าดำเนินงาน ตามโครงการขยายพันธุ์สัตว์น้ำจืดใน</t>
  </si>
  <si>
    <t>แหล่งน้ำสาธารณะ จ่ายเป็นค่าป้ายโครงการ ค่าอาหารว่างและเครื่องดื่ม ค่าจัดทำ</t>
  </si>
  <si>
    <t>สื่อประชาสัมพันธ์ ค่าอาหารสำหรับอนุบาลพันธุ์สัตว์น้ำจืด ค่าตาข่าย ค่าไม้ปักแนว</t>
  </si>
  <si>
    <t>โครงการท้องถิ่นไทยรวมใจภักดิ์รักษ์พื้นที่สีเขียว</t>
  </si>
  <si>
    <t>เพื่อจ่ายเป็นค่าดำเนินงานตามโครงการท้องถิ่นไทยรวมใจภักดิ์</t>
  </si>
  <si>
    <t>รักษ์พื้นที่สีเขียว เช่น ค่าอาหารว่างและเครื่องดื่ม ค่าป้ายโครงการ ค่าวัสดุ อุปกรณ์</t>
  </si>
  <si>
    <t>เพื่อจ่ายเป็นค่าดำเนินงานตามโครงการจุลินทรีย์บำบัดน้ำเสีย</t>
  </si>
  <si>
    <t>โครงการ ค่าอาหาร ค่าอาหารว่างและเครื่องดื่ม ค่าจัดทำสื่อประชาสัมพันธ์ ค่าใช้</t>
  </si>
  <si>
    <t>โครงการค่ายเยาวชนอนุรักษ์พลังงานและสิ่งแวดล้อม</t>
  </si>
  <si>
    <t>เพื่อจ่ายเป็นค่าดำเนินงานตามโครงการค่ายเยาวชนอนุรักษ์พลังงาน</t>
  </si>
  <si>
    <t>เพื่อจ่ายเป็นเงินประจำตำแหน่งให้แก่ ผู้อำนวยการกองคลัง</t>
  </si>
  <si>
    <t>ระดับต้น จำนวน 3,500.- บาท ต่อเดือน 1 อัตรา หัวหน้าฝ่ายบริหารงานคลัง</t>
  </si>
  <si>
    <t>ระดับต้น จำนวน 1,500.- บาท ต่อเดือน 1 อัตรา หัวหน้าฝ่ายพัฒนารายได้</t>
  </si>
  <si>
    <t>ระดับต้น จำนวน 1,500.- บาท ต่อเดือน 1 อัตรา ตามประกาศคณะกรรมการ</t>
  </si>
  <si>
    <t>กลางพนักงานเทศบาล เรื่อง มาตรฐานทั่วไปเกี่ยวกับอัตราเงินเดือน วิธีการจ่าย</t>
  </si>
  <si>
    <t>เงินเดือนและประโยชน์ตอบแทนอื่น (ฉบับที่ 7) ลงวันที่ 7 มีนาคม 2559</t>
  </si>
  <si>
    <t>การบริหารงานบุคคลส่วนท้องถิ่น (ฉบับที่ 5) พ.ศ.2558 จำนวน 6 อัตรา</t>
  </si>
  <si>
    <t>ตั้งจ่ายจากเงินรายได้ (กองคลัง)</t>
  </si>
  <si>
    <t>เพื่อจ่ายเป็นค่าจัดซื้อเครื่องพิมพ์ชนิด Dot Matrix Printer แบบ</t>
  </si>
  <si>
    <t>แคร่สั้น จำนวน 1 เครื่อง มีจำนวนหัวพิมพ์ไม่น้อยกว่า 24 เข็ม มีความกว้างในการ</t>
  </si>
  <si>
    <t>การปฏิบัติงาน และศึกษาดูงาน เช่น ค่าสมนาคุณวิทยากร ค่ายานพาหนะ ค่าเช่า</t>
  </si>
  <si>
    <t>และค่าใช้จ่ายอื่นที่จำเป็นในการฝึกอบรมและศึกษาดูงาน</t>
  </si>
  <si>
    <t xml:space="preserve">ท้องถิ่น เช่น ค่าวัสดุ เครื่องเขียน และอุปกรณ์ ค่าจัดทำป้ายโครงการ ค่าอาหาร </t>
  </si>
  <si>
    <t xml:space="preserve">ค่าอาหารว่างและเครื่องดื่ม ค่าใช้จ่ายอื่นที่จำเป็นในการจัดโครงการ </t>
  </si>
  <si>
    <t>ทะเบียนทรัพย์สิน เช่น ค่าวัสดุ เครื่องเขียน และอุปกรณ์  แบบพิมพ์ การคัดลอก</t>
  </si>
  <si>
    <t xml:space="preserve">ข้อมูลที่ดิน การจัดทำแผนที่แม่บท การสำรวจ ภาคสนาม การจัดทำแผนที่ภาษี </t>
  </si>
  <si>
    <t>ค่าอาหาร ค่ายานพาหนะ ค่าจ้างเจ้าหน้าที่ผู้ปฏิบัติ หรือรายจ่ายอื่นที่อยู่ใน</t>
  </si>
  <si>
    <t xml:space="preserve">บ้า เช่น ค่าจัดซื้อวัคซีน ค่าตอบแทน เจ้าหน้าที่ผู้ปฏิบัติ  ค่าป้ายโครงการ ค่าวัสดุ </t>
  </si>
  <si>
    <t xml:space="preserve">เครื่องเขียน และอุปกรณ์ ค่าใช้จ่ายเกี่ยวกับการใช้และการตกแต่งสถานที่ ค่าอาหาร </t>
  </si>
  <si>
    <t>ค่าอาหารว่าง และเครื่องดื่ม ค่าจ้างเหมาเครื่องขยายเสียง ค่าใช้จ่ายอื่นที่จำเป็นใน</t>
  </si>
  <si>
    <t>การจัดโครงการ</t>
  </si>
  <si>
    <t>ค่าสมนาคุณวิทยากร ค่าวัสดุ เครื่องเขียน และอุปกรณ์ ค่ายานพาหนะ ค่าป้าย</t>
  </si>
  <si>
    <t>โครงการ ค่าใช้จ่ายเกี่ยวกับการใช้และตกแต่งสถานที่ฝึกอบรม ค่าใช้จ่ายอื่นที่จำเป็น</t>
  </si>
  <si>
    <t>ชุมชนสะอาด บ้านเรือนน่าอยู่ เช่น ค่าวัสดุ และอุปกรณ์ ในการจัดเก็บขยะมูลฝอย</t>
  </si>
  <si>
    <t>จ่ายอื่นที่จำเป็นในการจัดโครงการ (สำนักปลัดเทศบาล)</t>
  </si>
  <si>
    <t xml:space="preserve">วิทยากร ค่าอาหาร ค่าอาหารว่างและเครื่องดื่ม ค่าวัสดุ เครื่องเขียน และอุปกรณ์ </t>
  </si>
  <si>
    <t>ค่าป้ายโครงการ เอกสารประชาสัมพันธ์ ค่าใช้จ่ายในพิธีเปิด และค่าใช้จ่ายอื่นที่</t>
  </si>
  <si>
    <t xml:space="preserve">จำเป็นในการฝึกอบรม  </t>
  </si>
  <si>
    <t xml:space="preserve">ค่าสมนาคุณวิทยากร ค่าอาหาร ค่าอาหารว่างและเครื่องดื่ม ค่าวัสดุ เครื่องเขียน </t>
  </si>
  <si>
    <t>และอุปกรณ์ ค่าป้ายโครงการ เอกสารประชาสัมพันธ์ ค่ายานพาหนะ และค่าใช้จ่าย</t>
  </si>
  <si>
    <t>อื่นที่จำเป็นในการจัดโครงการ</t>
  </si>
  <si>
    <t>ค่าใช้จ่ายอื่นที่จำเป็นในการจัดโครงการ</t>
  </si>
  <si>
    <t>เช่น ค่าจ้างเหมาเครื่องขยายเสียง เต็นท์ ค่าใช้จ่ายเกี่ยวกับการใช้และการตกแต่ง</t>
  </si>
  <si>
    <t>สถานที่ ค่าเช่าพาน ขันดอกไม้ ค่าดอกไม้ ค่าน้ำอบไทย ค่าวัสดุ อุปกรณ์ และค่าใช้</t>
  </si>
  <si>
    <t>จ่ายอื่นที่จำเป็นในการจัดโครงการ</t>
  </si>
  <si>
    <t>วิทยากร ค่าอาหาร ค่าอาหารว่างและเครื่องดื่ม ค่าใช้จ่ายเกี่ยวกับการใช้และการ</t>
  </si>
  <si>
    <t>ตกแต่งสถานที่ ค่าใช้จ่ายในพิธีเปิด ค่าจ้างเหมาเครื่องขยายเสียง ค่ามหรสพการ</t>
  </si>
  <si>
    <t xml:space="preserve">แสดงต่างๆ ค่าจัดนิทรรศการ สื่อประชาสัมพันธ์ ค่าใช้จ่ายในการจัดงานแถลงข่าว </t>
  </si>
  <si>
    <t>และค่าใช้จ่ายอื่นที่จำเป็นในการจัดโครงการ</t>
  </si>
  <si>
    <t>สัมพันธ์ ค่าจ้างเหมาการแสดง  ค่าสมนาคุณวิทยากร ค่าใช้จ่ายอื่นที่จำเป็นในการ</t>
  </si>
  <si>
    <t>จัดโครงการ (สำนักปลัดเทศบาล)</t>
  </si>
  <si>
    <t>จ่ายเป็นค่าจัดทำสื่อประชาสัมพันธ์ ค่าสมนาคุณวิทยากร  ค่าวัสดุ อุปกรณ์ ค่าอาหาร</t>
  </si>
  <si>
    <t>ว่างและเครื่องดื่ม ค่าจ้างเหมาเครื่องขยายเสียง ค่าใช้จ่ายเกี่ยวกับการใช้และตกแต่ง</t>
  </si>
  <si>
    <t xml:space="preserve">สถานที่ ค่าใช้จ่ายในพิธีเปิด ค่าใช้จ่ายอื่นที่จำเป็นในการจัดโครงการ </t>
  </si>
  <si>
    <t>และเครื่องดื่ม ค่าอาหาร ค่ายานพาหนะ ค่าสมนาคุณวิทยากร ค่าจัดทำป้ายโครงการ</t>
  </si>
  <si>
    <t>ค่าของสมนาคุณในการดูงาน และค่าใช้จ่ายอื่นที่จำเป็นในการจัดโครงการ</t>
  </si>
  <si>
    <t>เช่น ค่าเอกสาร ค่าวัสดุ อุปกรณ์ ค่าจัดซื้อเคมีภัณฑ์ ค่าสมนาคุณวิทยากร ค่าป้าย</t>
  </si>
  <si>
    <t>และสิ่งแวดล้อม เช่น ค่าเอกสาร ค่าวัสดุ อุปกรณ์ ค่าสมนาคุณวิทยากร ค่ายาน</t>
  </si>
  <si>
    <t>พาหนะ ค่าอาหาร ค่าอาหารว่างและเครื่องดื่ม ค่าที่พัก ค่าของสมนาคุณในการดูงาน</t>
  </si>
  <si>
    <t>ค่าอาหาร ค่าป้ายโครงการ และค่าใช้จ่ายอื่นที่จำเป็นในการจัดโครงการ</t>
  </si>
  <si>
    <t>ในการจัดโครงการ</t>
  </si>
  <si>
    <t>และเงื่อนไขเกี่ยวกับพนักงานจ้าง (ฉบับที่ 3) จำนวน 3 อัตรา ตั้งจ่ายจากเงินรายได้</t>
  </si>
  <si>
    <t>ทุกประเภท) ซึ่งมีรายรับจริงของปีงบประมาณ 2558 เป็นเงิน 23,099,274.31 บาท</t>
  </si>
  <si>
    <t>เป็นค่าบำรุงสมาคมสันนิบาตเทศบาลแห่งประเทศไทย 38,575.78 บาท ขอตั้งไว้</t>
  </si>
  <si>
    <t>เป็นเงิน 38,576 บาท</t>
  </si>
  <si>
    <t>โครงการฝึกอบรมเพิ่มประสิทธิภาพการปฏิบัติงานและศึกษาดูงาน</t>
  </si>
  <si>
    <t>ค่าก่อสร้างเสาธง</t>
  </si>
  <si>
    <t>ระหว่างเดินทางในประเทศ และต่างประเทศ ให้แก่ พนักงานเทศบาล และพนักงาน</t>
  </si>
  <si>
    <t>จ้าง ที่มีความจำเป็นต้องเดินทางไปราชการ หรือมีการโอนย้าย หรือเข้ารับการ</t>
  </si>
  <si>
    <t>อบรมสัมมนา หรือสอบคัดเลือก และมีสิทธิตามระเบียบที่ทางราชการกำหนด</t>
  </si>
  <si>
    <t>โครงการรังวัดพื้นที่สาธารณะเพื่อการสาธารณประโยชน์</t>
  </si>
  <si>
    <t>ระดับน้ำ มีผ้าหุ้มกันความร้อน โดยจัดซื้อราคาท้องตลาด ตามหนังสือ กระทรวง</t>
  </si>
  <si>
    <t>เซ็นเซอร์ APS-C Dual Pixel CMOS AF ความละเอียดไม่น้อยกว่า 20.2 ล้านพิกเซล</t>
  </si>
  <si>
    <t xml:space="preserve">7 ภาพต่อวินาที (JPEG 65 ภาพ/RAW 16 ภาพ) เซ็นเซอร์ Autofocus มีจุด AF </t>
  </si>
  <si>
    <t>19 จุด เป็น Cross-type ทั้งหมด เซ็นเซอร์วัดแสง iFCL 63 โซน ช่องมองภาพ</t>
  </si>
  <si>
    <t xml:space="preserve">ชิพประมวลผล DIGIC 5+ ISO 100-12800 ขยายได้ถึง 25600 ถ่ายภาพต่อเนื่อง </t>
  </si>
  <si>
    <t xml:space="preserve">ครอบคลุมการมองเห็น 98% จอแสดงผลปรับหมุนได้ จอแสดงผล Touchscreen </t>
  </si>
  <si>
    <t>ขนาด 3.0" ความละเอียด 1,040,000 พิกเซล มี Wi-Fi ในตัว แฟลชหัวกล้อง</t>
  </si>
  <si>
    <t xml:space="preserve">สามารถสั่งงานแฟลชไร้สายได้ ถ่าย Video Full HD 1080p 30fps มีโหมดถ่ายภาพ </t>
  </si>
  <si>
    <t xml:space="preserve">HDR และ Multiple Exposure มีช่องใส่การ์ด SD/SDHC/SDXC 1 ช่อง มี </t>
  </si>
  <si>
    <t>Weather Seal กันน้ำกันฝุ่น คุณลักษณะของครุภัณฑ์ที่จัดซื้อจะต้องเป็นขนาดหรือ</t>
  </si>
  <si>
    <t>มีคุณสมบัติที่ไม่ต่ำกว่าที่กำหนดไว้ จัดซื้อตามราคาท้องตลาด ตามหนังสือ กระทรวง</t>
  </si>
  <si>
    <t>วงเงินที่กำหนด เพราะต้องการคุณสมบัตินอกเหนือจากบัญชีราคามาตรฐานครุภัณฑ์</t>
  </si>
  <si>
    <t>พิมพ์ไม่น้อยกว่า 80 คอลัมน์ (Column) มีความเร็วขณะพิมพ์ร่าง ขนาด 10 ตัว</t>
  </si>
  <si>
    <t>อักษรต่อนิ้ว ได้ไม่น้อยกว่า 400 ตัวอักษรต่อวินาที มีความเร็วขณะพิมพ์ตัวอักษร</t>
  </si>
  <si>
    <t>แบบละเอียดขนาด 10 ตัวอักษรต่อนิ้ว ได้ไม่น้อยกว่า 100 ตัวอักษรต่อวินาที</t>
  </si>
  <si>
    <t>มีความละเอียดในการพิมพ์แบบ Enhanced Graphics ไม่น้อยกว่า 360x360 dpi</t>
  </si>
  <si>
    <t>มีช่องเชื่อมต่อ (Interface) แบบ Parallel หรือ USB 1.1 หรือดีกว่า จำนวนไม่น้อย</t>
  </si>
  <si>
    <t>กว่า 1 ช่อง มีหน่วยความจำแบบ Input Buffer ไม่น้อยกว่า 128 KB ตั้งตามเกณฑ์</t>
  </si>
  <si>
    <t>ราคากลาง และคุณลักษณะพื้นฐานครุภัณฑ์คอมพิวเตอร์ ประจำปี 2559</t>
  </si>
  <si>
    <t>ต่อเนื่อง เมาส์ แป้นพิมพ์ แผ่นซีดี/ดีวีดี หรือจานบันทึกข้อมูล โปรแกรมคอมพิวเตอร์</t>
  </si>
  <si>
    <t>และอื่นๆที่เข้าประเภทรายจ่ายนี้</t>
  </si>
  <si>
    <t>องค์กรปกครองส่วนท้องถิ่น</t>
  </si>
  <si>
    <t>22 มิถุนายน 2552 เรื่องการตั้งงบประมาณเพื่อการจัดซื้อ ครุภัณฑ์ และรถยนต์</t>
  </si>
  <si>
    <t>ขององค์กรปกครองส่วนท้องถิ่น</t>
  </si>
  <si>
    <t xml:space="preserve">เพื่อจ่ายเป็นค่าจัดซื้อเรือพลาสติกทรงหัวแหลมท้ายตัด กว้าง 84 </t>
  </si>
  <si>
    <t>เซนติเมตร ยาว 258 เซนติเมตร สูง 53 เซนติเมตร น้ำหนัก 25.7 กิโลเมตร เป็น</t>
  </si>
  <si>
    <t>ขนาดที่ไม่ต่ำกว่า สามารถบรรทุกได้ 2-3 คน จำนวน 10 ลำ จัดซื้อตามราคาท้อง</t>
  </si>
  <si>
    <t xml:space="preserve">ตลาด ตามหนังสือ กระทรวงมหาดไทย ที่ มท 0808.2/ว 1989 ลงวันที่ 22 </t>
  </si>
  <si>
    <t>มิถุนายน 2552 เรื่องการตั้งงบประมาณเพื่อการจัดซื้อ ครุภัณฑ์ และรถยนต์ ของ</t>
  </si>
  <si>
    <t>ขนาดกำลังส่ง 5 วัตต์ ประกอบด้วย ตัวเครื่อง แท่นชาร์ท แบตเตอรี่ 1 ก้อน เสายาง</t>
  </si>
  <si>
    <t>เหล็กพับ จำนวน 5 เครื่อง ตั้งตามราคามาตรฐานครุภัณฑ์ และคุณลักษณะ</t>
  </si>
  <si>
    <t>เพื่อจ่ายเป็นค่าจัดซื้อเลื่อยโซ่ยนต์เบนซิน 2 จังหวะ มีปริมาตร</t>
  </si>
  <si>
    <t>บังคับโซ่ จำนวน 1 เครื่อง จัดซื้อตามราคาท้องตลาด ตามหนังสือ กระทรวง</t>
  </si>
  <si>
    <t>ประมาณเพื่อการจัดซื้อ ครุภัณฑ์ และรถยนต์ ขององค์กรปกครองส่วนท้องถิ่น</t>
  </si>
  <si>
    <t>ครุภัณฑ์ที่จัดซื้อพร้อมใบอนุญาตตามที่กฎหมายกำหนด</t>
  </si>
  <si>
    <t>กระบอกสูบไม่ต่ำกว่า 31.8 ซีซี ถังบรรจุเชื้อเพลิงไม่ต่ำกว่า 250 ซีซี พร้อมแผ่น</t>
  </si>
  <si>
    <t>เพื่อจ่ายเป็นค่าจัดซื้อตู้วางแฟ้มชนิดเหล็ก บานเลื่อนกระจก เป็น</t>
  </si>
  <si>
    <t>ขนาดไม่ต่ำกว่า 150x40x90 เซนติเมตร จำนวน 4 ตู้ สำหรับศูนย์พัฒนาเด็กเล็ก</t>
  </si>
  <si>
    <t xml:space="preserve">บ้านท่าช้าง และศูนย์อบรมเด็กก่อนเกณฑ์วัดธรรมสามัคคี โดยจัดซื้อราคาท้องตลาด </t>
  </si>
  <si>
    <t xml:space="preserve">ตามหนังสือ กระทรวงมหาดไทย ที่ มท 0808.2/ว 1989 ลงวันที่ 22 มิถุนายน </t>
  </si>
  <si>
    <t>ปกครองส่วนท้องถิ่น</t>
  </si>
  <si>
    <t>กลางไม่ต่ำกว่า 16 นิ้ว จำนวน 15 ตัว สำหรับศูนย์พัฒนาเด็กเล็กบ้านท่าช้าง และ</t>
  </si>
  <si>
    <t xml:space="preserve">ศูนย์อบรมเด็กก่อนเกณฑ์วัดธรรมสามัคคี โดยจัดซื้อราคาท้องตลาด ตามหนังสือ </t>
  </si>
  <si>
    <t xml:space="preserve">กระทรวงมหาดไทย ที่ มท 0808.2/ว 1989 ลงวันที่ 22 มิถุนายน 2552 เรื่อง </t>
  </si>
  <si>
    <t>การตั้งงบประมาณเพื่อการจัดซื้อ ครุภัณฑ์ และรถยนต์ขององค์กรปกครองส่วน</t>
  </si>
  <si>
    <t>ท้องถิ่น ราคาในการจัดซื้อจัดหาครุภัณฑ์ดังกล่าวรวมค่าติดตั้งด้วยแล้ว</t>
  </si>
  <si>
    <t>เพื่อจ่ายเป็นค่าจัดซื้อพัดลมระบายอากาศ ขนาดเส้นผ่าศูนย์กลาง</t>
  </si>
  <si>
    <t>ไม่ต่ำกว่า 12 นิ้ว จำนวน 2 ตัว สำหรับศูนย์พัฒนาเด็กเล็กบ้านท่าช้าง และศูนย์</t>
  </si>
  <si>
    <t>อบรมเด็กก่อนเกณฑ์วัดธรรมสามัคคี โดยจัดซื้อราคาท้องตลาด ตามหนังสือ กระทรวง</t>
  </si>
  <si>
    <t>เป็นขนาดไม่ต่ำกว่า 210x60x90 เซนติเมตร จำนวน 1 ตู้ สำหรับศูนย์พัฒนาเด็ก</t>
  </si>
  <si>
    <t xml:space="preserve">เล็กบ้านท่าช้าง โดยจัดซื้อราคาท้องตลาด ตามหนังสือ กระทรวงมหาดไทย ที่ มท </t>
  </si>
  <si>
    <t>0808.2/ว 1989 ลงวันที่ 22 มิถุนายน 2552 เรื่องการ ตั้งงบประมาณเพื่อการจัด</t>
  </si>
  <si>
    <t>ซื้อ ครุภัณฑ์ และรถยนต์ขององค์กรปกครองส่วนท้องถิ่น</t>
  </si>
  <si>
    <t>เพื่อจ่ายเป็นค่าวัสดุน้ำมันเชื้อเพลิงและหล่อลื่น สำหรับรถยนต์</t>
  </si>
  <si>
    <t>รถจักรยานยนต์ และเครื่องมือเครื่องใช้ที่ต้องใช้น้ำมันเชื้อเพลิงประกอบด้วย น้ำมัน</t>
  </si>
  <si>
    <t>เบนซิน แก๊สโซฮอล 95 น้ำมันเบนซินแก๊สโซฮอล 91 น้ำมันเครื่อง และอื่นๆ ที่เข้า</t>
  </si>
  <si>
    <t xml:space="preserve">เพื่อจ่ายเป็นค่าใช้จ่ายในการจัดส่งนักกีฬา นักกรีฑา เข้าร่วม    </t>
  </si>
  <si>
    <t>36,000 บีทียู จำนวน 2 เครื่อง ราคาที่กำหนดเป็นราคาที่รวมค่าติดตั้ง เครื่องปรับ</t>
  </si>
  <si>
    <t>อากาศที่มีความสามารถในการทำความเย็นขนาดไม่เกิน 40,000 บีทียู ต้องได้รับ</t>
  </si>
  <si>
    <t>การรับรองมาตรฐานผลิตภัณฑ์อุตสาหกรรม และฉลากประหยัดไฟฟ้าเบอร์ 5</t>
  </si>
  <si>
    <t>ต้องเป็นเครื่องปรับอากาศที่ประกอบสำเร็จรูปทั้งชุด ทั้งหน่วยส่งความเย็นและหน่วย</t>
  </si>
  <si>
    <t xml:space="preserve">ระบายความร้อนจากโรงงานเดียวกัน เครื่องปรับอากาศที่มีระบบฟอกอากาศ </t>
  </si>
  <si>
    <t xml:space="preserve">ประกอบด้วยอุปกรณ์ ดังนี้ สวิตช์ 1 ตัวท่อทองแดงไปกลับหุ้มฉนวนยาว 5 เมตร </t>
  </si>
  <si>
    <t>สายไฟยาวไม่เกิน 15 เมตร ตั้งตามราคามาตรฐานครุภัณฑ์ และคุณลักษณะ เฉพาะ</t>
  </si>
  <si>
    <t>สามารถดักจับอนุภาคฝุ่นละออง และสามารถถอดล้างทำความสะอาดได้ มีความ</t>
  </si>
  <si>
    <t xml:space="preserve">หน่วงเวลาการทำงานของคอมเพรสเซอร์ การติดตั้งเครื่องปรับอากาศแบบแยกส่วน </t>
  </si>
  <si>
    <t>ครุภัณฑ์ที่มีกำหนดไว้ในบัญชีมาตรฐานครุภัณฑ์แต่ไม่สามารถตั้งงบประมาณตาม</t>
  </si>
  <si>
    <t>ประมาณเพื่อการจัดซื้อ ครุภัณฑ์ และรถยนต์ขององค์กรปกครองส่วนท้องถิ่น เป็น</t>
  </si>
  <si>
    <t>โครงการทอล์คโชว์ธรรมะ ปฏิบัติธรรมนำใจ</t>
  </si>
  <si>
    <t>เพื่อจ่ายเป็นค่าดำเนินงาน ตามโครงการทอล์คโชว์ธรรมะ ปฏิบัติ</t>
  </si>
  <si>
    <t>ธรรมนำใจ เช่น ค่าตอบแทนวิทยากร ค่าจ้างเหมาตกแต่งสถานที่ ค่ายานพาหนะ</t>
  </si>
  <si>
    <t>ค่าดอกไม้ ค่าป้ายโครงการ ค่าอาหาร ค่าอาหารว่างและเครื่องดื่ม ค่าจัดทำสื่อ</t>
  </si>
  <si>
    <t>ประชาสัมพันธ์ ค่าวัสดุ อุปกรณ์ ค่าใช้จ่ายอื่นที่จำเป็นในการจัดโครงการ</t>
  </si>
  <si>
    <t>3,000.-บาท ต่อเดือน 2 อัตรา ตามบัญชีอัตราเงินเดือน และค่าตอบแทนแนบท้าย</t>
  </si>
  <si>
    <t>จำนวน 3,000.- บาท ต่อเดือนจำนวน 2 อัตรา ตามบัญชีอัตราเงินเดือน และ</t>
  </si>
  <si>
    <t>ค่าตอบแทนแนบท้าย ระเบียบกระทรวงมหาดไทย ว่าด้วยเงินเดือน เงินค่าตอบ</t>
  </si>
  <si>
    <t>แทน และประโยชน์ตอบแทนอย่างอื่นของนายกเทศมนตรี รองนายกเทศมนตรี</t>
  </si>
  <si>
    <t>แปลงทะเลน้อย แปลงทุ่งสระ รวมถึงการรังวัดพื้นที่สาธารณะแปลงอื่นๆที่เกี่ยวข้อง</t>
  </si>
  <si>
    <t>เป็นขนาดที่ไม่ต่ำกว่า 180x75x72 เซนติเมตร จำนวน 20 ตัว  โดยจัดซื้อราคา</t>
  </si>
  <si>
    <t>ท้องตลาด ตามหนังสือ กระทรวงมหาดไทย ที่ มท 0808.2/ว 1989 ลงวันที่ 22</t>
  </si>
  <si>
    <t>มิถุนายน 2552 เรื่องการตั้งงบประมาณเพื่อการจัดซื้อ ครุภัณฑ์ และ</t>
  </si>
  <si>
    <t>ด้วย 3 ที่นั่ง ขนาดกว้าง 168xลึก65xสูง81 เซนติเมตร จำนวน 1 ตัว 1 ที่นั่งขนาด</t>
  </si>
  <si>
    <t>กว้าง 62xลึก65xสูง81 เซนติเมตร จำนวน 2 ตัว โต๊ะกลางไม้ ขนาดกว้าง 95xลึก</t>
  </si>
  <si>
    <t xml:space="preserve">ด้วยโซฟา 3 ที่นั่ง ขนาดกว้าง 185xลึก80xสูง82 จำนวน 1 ตัว โซฟา 1 ที่นั่ง </t>
  </si>
  <si>
    <t>ขนาดกว้าง 80xลึก80xสูง82 จำนวน 2 ตัว โต๊ะกลาง จำนวน 1 ตัว ครุภัณฑ์ที่จัด</t>
  </si>
  <si>
    <t>ซื้อเป็นคุณลักษณะที่ไม่ต่ำกว่าโดยจัดซื้อราคาท้องตลาด ตามหนังสือ กระทรวง</t>
  </si>
  <si>
    <t>มหาดไทย ที่ มท 0808.2/ว 1989 ลงวันที่ 22 มิถุนายน 2552เรื่องการตั้งงบ</t>
  </si>
  <si>
    <t>เพื่อจ่ายเป็นค่าจัดซื้อเรือไม้ ขนาดปากเรือกว้างโดยวัดกลางลำเรือ</t>
  </si>
  <si>
    <t>ไม่ต่ำกว่า 1.15 เมตร ยาว 12 เมตร จำนวน 1 ลำ พร้อมที่นั่ง 8 ที่นั่ง เป็นเรือที่ทำ</t>
  </si>
  <si>
    <t xml:space="preserve">ท้องตลาด ตามหนังสือ กระทรวงมหาดไทย ที่ มท 0808.2/ว 1989 ลงวันที่ </t>
  </si>
  <si>
    <t>จากไม้เนื้อแข็งปานกลาง เช่น ไม้ตะเคียนทอง ไม้ประดู่ เป็นต้น จัดซื้อตามราคา</t>
  </si>
  <si>
    <t xml:space="preserve">เพื่อเป็นค่าใช้จ่ายในการบำรุง รักษา หรือซ่อมแซม ทรัพย์สิน </t>
  </si>
  <si>
    <t>2552 เรื่องการตั้งงบประมาณเพื่อการจัดซื้อ ครุภัณฑ์ และรถยนต์ขององค์กร</t>
  </si>
  <si>
    <t>กระทง เช่น เงินรางวัล การประกวดนางนพมาศ และประกวดกระทง  ค่าจ้างเหมา</t>
  </si>
  <si>
    <t>ไฟประดับ ค่ามหรสพการแสดงต่างๆ ค่าตอบแทน ค่าของที่ระลึกสำหรับคณะกรรม</t>
  </si>
  <si>
    <t>การ และผู้เข้าประกวดนางนพมาศ ค่าอุปกรณ์ในการประดิษฐ์กระทง และค่าใช้จ่าย</t>
  </si>
  <si>
    <t>สมเด็จพระเทพรัตนราชสุดา สยามบรมราชกุมารี งานฐานทรัพยากรท้องถิ่น</t>
  </si>
  <si>
    <t>ค่าวัสดุ อุปกรณ์ ค่าอาหารว่างและเครื่องดื่ม ค่าอาหาร ค่าจัดทำป้าย ค่าจัด</t>
  </si>
  <si>
    <t>รถขยะ 2 คัน</t>
  </si>
  <si>
    <t>45700*2</t>
  </si>
  <si>
    <t>รถยนต์นั่ง 2 คัน</t>
  </si>
  <si>
    <t>37200*2</t>
  </si>
  <si>
    <t>รถกู้ชีพ 1 คัน</t>
  </si>
  <si>
    <t>รถบรรทุกน้ำ 1คัน</t>
  </si>
  <si>
    <t>รถแทรกเตอร์ 1คัน</t>
  </si>
  <si>
    <t>รถเครื่อง 2 คัน</t>
  </si>
  <si>
    <t>3600*2</t>
  </si>
  <si>
    <t>เรือยนต์ 1 ลำ</t>
  </si>
  <si>
    <t>เด็กเล็กบ้านท่าช้าง จำนวน 54 คน ยอด ณ วันที่ 10 มิถุนายน 2559</t>
  </si>
  <si>
    <t>ธรรมเถียร จำนวน 96 คน ยอด ณ วันที่ 10 มิถุนายน 2559</t>
  </si>
  <si>
    <t>ท่าช้าง จำนวน  78 คน ยอด ณ วันที่ 10 มิถุนายน 2559</t>
  </si>
  <si>
    <t>ไทรงาม จำนวน 113  คน ยอด ณ วันที่ 10 มิถุนายน 2559</t>
  </si>
  <si>
    <t>ชายคลอง จำนวน 27 คน ยอด ณ วันที่ 10 มิถุนายน 2559</t>
  </si>
  <si>
    <t>ควนพนางตุง จำนวน 247 คน ยอด ณ วันที่ 10 มิถุนายน 2559</t>
  </si>
  <si>
    <t xml:space="preserve">ธรรมเถียร จำนวน  96 คน ยอด ณ วันที่ 10 มิถุนายน 2559 </t>
  </si>
  <si>
    <t xml:space="preserve">จำนวน 78 คน ยอด ณ วันที่ 10 มิถุนายน 2559 </t>
  </si>
  <si>
    <t xml:space="preserve">จำนวน 113 คน ยอด ณ วันที่ 10 มิถุนายน 2559 </t>
  </si>
  <si>
    <t xml:space="preserve">ชายคลอง จำนวน 27 คน ยอด ณ วันที่ 10 มิถุนายน 2559 </t>
  </si>
  <si>
    <t>รถยนต์ 1 คัน</t>
  </si>
  <si>
    <t>รถเครื่อง 1 คัน</t>
  </si>
  <si>
    <t>ราคาในการจัดซื้อจัดหาครุภัณฑ์ดังกล่าวรวมค่าติดตั้งด้วยแล้ว</t>
  </si>
  <si>
    <t>เครื่องเสียง ค่าอาหารว่างและเครื่องดื่ม และค่าใช้จ่ายอื่นที่จำเป็นในการจัดโครงการ</t>
  </si>
  <si>
    <t>เช่น  ค่าจ้างเหมาตกแต่งสถานที่ ค่าป้ายโครงการ ค่าเช่าค่าจ้างเหมาไฟประดับ</t>
  </si>
  <si>
    <t>ค่าใช้จ่ายในการจัดประกวดภาพถ่าย และค่าใช้จ่ายอื่นที่จำเป็นในการจัดโครงการ</t>
  </si>
  <si>
    <t>แข่งขันในนามของเทศบาล และในนามของเทศบาลจัดร่วมกับอำเภอ เช่น กีฬาศูนย์</t>
  </si>
  <si>
    <t>พัฒนาเด็กเล็ก กีฬาไทคัพ กีฬาท้องถิ่นสัมพันธ์ กีฬาเทศบาลสัมพันธ์ ฯลฯ เพื่อจ่าย</t>
  </si>
  <si>
    <t>เป็นค่าอุปกรณ์กีฬา ค่าอาหาร ค่าอาหารและเครื่องดื่ม วันแข่งขันกีฬา และวันฝึก</t>
  </si>
  <si>
    <t xml:space="preserve">ซ้อม ค่าเวชภัณฑ์ ค่ายานพาหนะในการรับ -ส่งนักกีฬา ค่าชุดกีฬา ค่าวัสดุ อุปกรณ์ </t>
  </si>
  <si>
    <t>โครงการฝึกทบทวน อปพร.</t>
  </si>
  <si>
    <t xml:space="preserve">เพื่อจ่ายเป็นค่าดำเนินงานตามโครงการฝึกทบทวน สมาชิก อปพร. </t>
  </si>
  <si>
    <t>จ่ายเป็นค่าลงทะเบียน ค่าชุดแต่งกาย ค่าสมนาคุณวิทยากร ค่าอาหาร ค่าอาหาร</t>
  </si>
  <si>
    <t>ว่างและเครื่องดื่ม ค่าวัสดุ เครื่องเขียน และอุปกรณ์ และค่าใช้จ่ายอื่นที่จำเป็นในการ</t>
  </si>
  <si>
    <t>จัดฝึกอบรม หรือส่งบุคคลเข้ารับการอบรม</t>
  </si>
  <si>
    <t>ทางถนนในช่วงเทศกาลสำคัญ เช่น เทศกาลปีใหม่ เทศกาลสงกรานต์ เป็นต้น และ</t>
  </si>
  <si>
    <t>มาตรการในการรักษาความปลอดภัยนักท่องเที่ยว โดยถือปฏิบัติ ตามหนังสือ</t>
  </si>
  <si>
    <t>กรมส่งเสริมการปกครองท้องถิ่น ด่วนที่สุด ที่ มท 0804.5/ว 1634 ลงวันที่ 22</t>
  </si>
  <si>
    <t xml:space="preserve">กันยายน 2557 จ่ายเป็นค่าเบี้ยเลี้ยง อปพร. ค่าอาหารว่างและเครื่องดื่ม </t>
  </si>
  <si>
    <t>เงินเดือนประจำปี ตามตำแหน่ง และอัตรา ตามนัยประกาศ ก.ท. เรื่องมาตรฐาน</t>
  </si>
  <si>
    <t>เบี้ยยังชีพผู้สูงอายุ</t>
  </si>
  <si>
    <t>เพื่อจ่ายเป็นเงินสนับสนุนการสร้างหลักประกันรายได้ให้แก่ผู้สูงอายุ</t>
  </si>
  <si>
    <t>โดยให้ถือปฏิบัติตามระเบียบกระทรวงมหาดไทย ว่าด้วยการจ่ายเงินสงเคราะห์เพื่อ</t>
  </si>
  <si>
    <t>เบี้ยยังชีพคนพิการ</t>
  </si>
  <si>
    <t>เพื่อจ่ายเป็นเงินสนับสนุนสวัสดิการทางสังคมให้แก่ผู้พิการหรือ</t>
  </si>
  <si>
    <t>ทุพพลภาพ โดยให้ถือปฏิบัติตามระเบียบกระทรวงมหาดไทย ว่าด้วยการจ่ายเงิน</t>
  </si>
  <si>
    <t>เพื่อจ่ายเป็นเงินเดือนพนักงานครูเทศบาล พร้อมทั้งเงินปรับปรุง</t>
  </si>
  <si>
    <t>เพื่อจ่ายเป็นค่าจัดการเรียนการสอน (วัสดุการศึกษา) เช่น สื่อการ</t>
  </si>
  <si>
    <t xml:space="preserve">เรียนการสอน วัสดุการศึกษาและเครื่องเล่นพัฒนาการเด็ก และอื่นๆที่เข้าประเภท </t>
  </si>
  <si>
    <t xml:space="preserve">รายจ่ายนี้ ตามหนังสือกระทรวงมหาดไทยที่ มท 0893.2/ว 801 ลงวันที่ 11 มีนาคม </t>
  </si>
  <si>
    <t>และ ก.อบต. ด่วนที่สุดที่ มท 0809.5/ว 9 ลงวันที่ 22 มกราคม 2557 พระราช</t>
  </si>
  <si>
    <t>ที่ มท 0809.5/ว 81 ลงวันที่ 10 กรกฎาคม 2557 ตั้งจ่ายจากเงินรายได้</t>
  </si>
  <si>
    <t>กระทรวงมหาดไทย ด่วนมาก ที่ มท 0313.4/ว 667 ลงวันที่ 12 มีนาคม 2545</t>
  </si>
  <si>
    <t xml:space="preserve">หนังสือกระทรวงมหาดไทย ด่วนมาก ที่ มท 0808.2/ว 3456 ลงวันที่ 19 มิถุนายน </t>
  </si>
  <si>
    <t xml:space="preserve">2558 และหนังสือกระทรวงมหาดไทย ที่ มท 0808.2/ว 3215 ลงวันที่ 6 มิถุนายน </t>
  </si>
  <si>
    <t>ค่าใช้จ่ายอื่นที่จำเป็นในการจัดโครงการ ถือปฏิบัติตามหนังสือกระทรวงมหาดไทย</t>
  </si>
  <si>
    <t>ที่ มท 0891.3/ว 2826 ลงวันที่ 17 กันยายน 2553</t>
  </si>
  <si>
    <t>พนักงานจ้าง ที่มีความจำเป็นต้องเดินทางไปราชการ หรือมีการโอนย้าย หรือเข้ารับ</t>
  </si>
  <si>
    <t>การอบรมสัมมนา หรือสอบคัดเลือก และมีสิทธิตามระเบียบที่ทางราชการกำหนด</t>
  </si>
  <si>
    <t>ทุนการศึกษาสำหรับครูผู้ดูแลเด็ก</t>
  </si>
  <si>
    <t>เพื่อจ่ายเป็นทุนการศึกษาสำหรับผู้ดูแลเด็ก จำนวน 1 ราย ตาม</t>
  </si>
  <si>
    <t>โครงการความร่วมมือทางวิชาการระหว่างกรมส่งเสริมการปกครองท้องถิ่น กับ</t>
  </si>
  <si>
    <t>ค่าซื้อถังต้มน้ำไฟฟ้า</t>
  </si>
  <si>
    <t>ค่าซื้อเครื่องตัดหญ้า</t>
  </si>
  <si>
    <t>ค่าซื้อเรือไม้</t>
  </si>
  <si>
    <t>ค่าซื้อเรือพลาสติก</t>
  </si>
  <si>
    <t>งานระดับก่อนวัยเรียนและประถมศึกษา</t>
  </si>
  <si>
    <t xml:space="preserve">เด็กเล็กบ้านในยาง จำนวน  51 คน ยอด ณ วันที่ 10 มิถุนายน 2559 </t>
  </si>
  <si>
    <t>ก่อนเกณฑ์วัดธรรมสามัคคี จำนวน 53 คน ยอด ณ วันที่ 10 มิถุนายน 2559</t>
  </si>
  <si>
    <t xml:space="preserve">เงินรายได้ </t>
  </si>
  <si>
    <t>ชั่วคราว (ฉบับที่ 2) ลงวันที่ 18 มิถุนายน 2558 จำนวน 4 อัตรา ตั้งจ่ายจาก</t>
  </si>
  <si>
    <t xml:space="preserve">กลางการบริหารงานบุคคลส่วนท้องถิ่น (ฉบับที่ 5) พ.ศ.2558 จำนวน 6 อัตรา </t>
  </si>
  <si>
    <t xml:space="preserve">ตั้งจ่ายจากเงินอุดหนุนทั่วไป  </t>
  </si>
  <si>
    <t xml:space="preserve">การบริหารงานบุคคลส่วนท้องถิ่น (ฉบับที่ 5) พ.ศ.2558 จำนวน 4 อัตรา </t>
  </si>
  <si>
    <t xml:space="preserve">ตั้งจ่ายจากเงินรายได้ (สำนักปลัดเทศบาล) </t>
  </si>
  <si>
    <t>การบริหารงานบุคคลส่วนท้องถิ่น (ฉบับที่ 5) พ.ศ.2558 จำนวน 16 อัตรา</t>
  </si>
  <si>
    <t>2551 ตั้งจ่ายจากเงินอุดหนุนทั่วไป</t>
  </si>
  <si>
    <t xml:space="preserve">ค่าซื้อตู้วางแฟ้มชนิดเหล็ก </t>
  </si>
  <si>
    <t>ค่าซื้อพัดลมติดฝาผนัง</t>
  </si>
  <si>
    <t>ค่าซื้อพัดลมระบายอากาศ</t>
  </si>
  <si>
    <t>จำนวน 1 เสา รายละเอียดปรากฎตามรูปแบบรายการของเทศบาลตำบลพนางตุง</t>
  </si>
  <si>
    <t>การบริหารงานบุคคลส่วนท้องถิ่น (ฉบับที่ 5) พ.ศ.2558 จำนวน 5 อัตรา</t>
  </si>
  <si>
    <t>ตั้งจ่ายจากเงินรายได้ (กองช่าง)</t>
  </si>
  <si>
    <t>เทคโนโลยีทางการเกษตรประจำตำบลพนางตุง</t>
  </si>
  <si>
    <t>งานของศูนย์ถ่ายทอดเทคโนโลยีทางการเกษตรประจำตำบลพนางตุง จ่ายเป็น</t>
  </si>
  <si>
    <t xml:space="preserve">(1) จ่ายเป็นค่าอาหารกลางวัน ให้กับนักเรียน ยอด </t>
  </si>
  <si>
    <t>ณ วันที่ 10 มิถุนายน 2559 แยกเป็น</t>
  </si>
  <si>
    <t>ศูนย์พัฒนาเด็กเล็กบ้านท่าช้าง จำนวน 302,400 บาท</t>
  </si>
  <si>
    <t>ศูนย์พัฒนาเด็กเล็กบ้านในยาง จำนวน 285,600 บาท</t>
  </si>
  <si>
    <t>ศูนย์อบรมเด็กก่อนเกณฑ์วัดธรรมสามัคคี จำนวน 296,800 บาท</t>
  </si>
  <si>
    <t xml:space="preserve">การยังชีพขององค์กรปกครองส่วนท้องถิ่น พ.ศ.2548 </t>
  </si>
  <si>
    <t xml:space="preserve">สงเคราะห์เพื่อการยังชีพขององค์กรปกครองส่วนท้องถิ่น พ.ศ.2548 </t>
  </si>
  <si>
    <t xml:space="preserve">พ.ศ.2548 </t>
  </si>
  <si>
    <t xml:space="preserve">มหาวิทยาลัยราชภัฏสวนดุสิต </t>
  </si>
  <si>
    <t>ยอดประมาณการรายรับทั้งสิ้น 24,695,000 บาท คิดเป็น 493,900 บาท ตั้งจ่าย</t>
  </si>
  <si>
    <t xml:space="preserve">เพื่อจ่ายเป็นค่าไฟฟ้า สำหรับอาคารสำนักงานเทศบาล </t>
  </si>
  <si>
    <t xml:space="preserve">และอาคารสถานที่ ที่อยู่ในความดูแลของเทศบาล </t>
  </si>
  <si>
    <t>เพื่อจ่ายเป็นค่าไฟฟ้า สำหรับสถานีสูบน้ำด้วยพลังไฟฟ้า</t>
  </si>
  <si>
    <t xml:space="preserve">ที่อยู่ในความดูแลของเทศบาล </t>
  </si>
  <si>
    <t>จำนวน 111,435 บาท</t>
  </si>
  <si>
    <t>และเงื่อนไขเกี่ยวกับพนักงานจ้าง (ฉบับที่ 3) จำนวน 4 อัตรา ตั้งจ่ายจากเงินรายได้</t>
  </si>
  <si>
    <t>ชั่วคราว (ฉบับที่ 2) ลงวันที่ 18 มิถุนายน 2558 จำนวน 3 อัตรา ตั้งจ่ายจากเงิน</t>
  </si>
  <si>
    <t>อุดหนุนทั่วไป</t>
  </si>
  <si>
    <t>54,000 บาท ตั้งจ่ายจากเงินอุดหนุนทั่วไป 359,280 บาท</t>
  </si>
  <si>
    <t>(1) ค่าก่อสร้างถนนคอนกรีตเสริมเหล็ก สายบ้านนายคำนวณ-</t>
  </si>
  <si>
    <t>เหมืองชลประทาน</t>
  </si>
  <si>
    <t>เพื่อจ่ายเป็นค่าก่อสร้างถนนคอนกรีตเสริมเหล็ก สายบ้านนาย</t>
  </si>
  <si>
    <t xml:space="preserve">ยาว 966 เมตร หนา 0.15 เมตร หรือมีพื้นที่ไม่น้อยกว่า 3,864 ตารางเมตร </t>
  </si>
  <si>
    <t xml:space="preserve">คำนวณ หมู่ที่ 6 ช่วงที่ 1 ก่อสร้างถนนคอนกรีตเสริมเหล็กขนาด กว้าง 4 เมตร </t>
  </si>
  <si>
    <t>ไหล่ทางดินถมข้างละ 0.20 เมตร ช่วงที่ 2 ก่อสร้างถนนคอนกรีตเสริมเหล็กขนาด</t>
  </si>
  <si>
    <t>กว้าง 4 เมตร ยาว 35 เมตร หนา 0.15 เมตร หรือมีพื้นที่ไม่น้อยกว่า 140 ตาราง</t>
  </si>
  <si>
    <t>พนางตุง ข้อมูล ณ วันที่ 9 สิงหาคม 2559 มีจำนวน 10,044 คนๆละ 45 บาท</t>
  </si>
  <si>
    <t>เป็นเงิน 451,980 บาท</t>
  </si>
  <si>
    <t>(2) ค่าก่อสร้างถนนคอนกรีตเสริมเหล็ก  สายบ้านนายอวบ-</t>
  </si>
  <si>
    <t>บ้านนายวิเชียร</t>
  </si>
  <si>
    <t>เพื่อจ่ายเป็นค่าก่อสร้างถนนคอนกรีตเสริมเหล็ก สายบ้านนายอวบ-</t>
  </si>
  <si>
    <t>ละเอียดปรากฎตามรูปแบบรายการของเทศบาลตำบลพนางตุง</t>
  </si>
  <si>
    <t>(3) ค่าก่อสร้างสะพานคนเดินสายศาลาอิ้ง-บ้านนายดิ้ม</t>
  </si>
  <si>
    <t>เมตร ไม่มีไหล่ทาง รายละเอียดปรากฏตามรูปแบบรายการของเทศบาลตำบล</t>
  </si>
  <si>
    <t>พนางตุง</t>
  </si>
  <si>
    <t xml:space="preserve">บ้านนายวิเชียร หมู่ที่ 12 ผิวจราจรกว้าง 4 เมตร ยาว 500 เมตร หนา 0.15 เมตร </t>
  </si>
  <si>
    <t>หรือมีพื้นที่ไม่น้อยกว่า 2,000 ตารางเมตร  ไหล่ทางหินคลุกข้างละ 0.50 เมตร ราย</t>
  </si>
  <si>
    <t xml:space="preserve">เพื่อก่อสร้างสะพานคนเดินสายศาลาอิ้ง-บ้านนายดิ้ม  หมู่ที่ 1 </t>
  </si>
  <si>
    <t>ดำเนินการรื้อพื้นเสาสะพานเดิมออกเว้นฐานรากเดิมแล้วก่อสร้างใหม่ขนาดพื้นทาง</t>
  </si>
  <si>
    <t>เดินกว้าง 1.50 เมตร หนา 0.10 เมตร ระยะห่างระหว่างเสา 4 เมตร ยาว 500 เมตร</t>
  </si>
  <si>
    <t>โดยให้ฐานรากใหม่ตั้งบนฐานรากเดิม รายละเอียดปรากฏตามรูปแบบรายการของ</t>
  </si>
  <si>
    <t xml:space="preserve">บัญญัติประกันสังคม พ.ศ. 2533 และหนังสือสำนักงาน ก.จ.,ก.ท.และก.อบต.ด่วนที่สุด </t>
  </si>
  <si>
    <t>ปัญหาความเดือดร้อนของประชาชนเป็นส่วนรวมเท่านั้น โดยถือปฏิบัติตามหนังสือ</t>
  </si>
  <si>
    <t>ค่าบำรุงสมาคมสันนิบาตเทศบาลแห่งประเทศไทย</t>
  </si>
  <si>
    <t xml:space="preserve">ค่าเครื่องสักการะบูชา ค่าพระบรมสาทิสลักษณ์ พระบรมฉายาลักษณ์ ค่าใช้จ่ายอื่นๆ </t>
  </si>
  <si>
    <t xml:space="preserve">ที่จำเป็นที่อยู่ในประเภทนี้ </t>
  </si>
  <si>
    <t>61xสูง42 เซนติเมตร จำนวน 1 ตัว และชุดโซฟารับแขก วัสดุหนังเทียมประกอบ</t>
  </si>
  <si>
    <t xml:space="preserve">แลนก ทะเลน้อย ประจำปี 2560 เช่น ค่าวัสดุ อุปกรณ์ ค่าป้ายโครงการ ค่าสมนาคุณ  </t>
  </si>
  <si>
    <t>นิทรรศการ ค่าใช้จ่ายในการศึกษาดูงาน ค่าใช้จ่ายอื่นที่จำเป็นในการจัดโครงการ</t>
  </si>
  <si>
    <t>โครงการจุลินทรีย์บำบัดน้ำเสีย</t>
  </si>
  <si>
    <t>เพื่อจ่ายเป็นค่าวัสดุเครื่องแต่งกาย ที่จำเป็นต้องใช้ในการปฏิบัติงาน</t>
  </si>
  <si>
    <t xml:space="preserve">เป็นการส่วนร่วม เช่น เสื้อแขนยาว หรือแขนสั้น และกางเกงขายาว (หรือชุดหมี) </t>
  </si>
  <si>
    <t>ถุงมือยางหรือหนัง ผ้าปิดปาก-ปิดจมูก เสื้อกั๊กสะท้อนแสง รองเท้ายางหุ้มส้น เสื้อกัน</t>
  </si>
  <si>
    <t>ฝน รองเท้าบู๊ต และอื่นๆที่เข้าประเภทรายจ่ายนี้</t>
  </si>
  <si>
    <t>ยางนอก ยางใน อะไหล่รถยนต์ หัวเทียน แบตเตอรี่ และอื่นๆที่เข้าประเภทรายจ่ายนี้</t>
  </si>
  <si>
    <t>เฉพาะครุภัณฑ์ ปี 2559</t>
  </si>
  <si>
    <t>ครุภัณฑ์ ปี 2559 (ตามโครงการจัดตั้งศูนย์การเรียนรู้ ICT)</t>
  </si>
  <si>
    <t>คุณลักษณะเฉพาะครุภัณฑ์ ปี 2559</t>
  </si>
  <si>
    <t>(2) ค่าจัดการเรียนการสอน (รายหัว)</t>
  </si>
  <si>
    <r>
      <t xml:space="preserve">ต่างๆ </t>
    </r>
    <r>
      <rPr>
        <sz val="16"/>
        <color theme="8" tint="-0.499984740745262"/>
        <rFont val="TH SarabunPSK"/>
        <family val="2"/>
      </rPr>
      <t>ค่าจ้างเหมาจัดทำ VTR แนะนำสถานที่ท่องเที่ยว</t>
    </r>
    <r>
      <rPr>
        <sz val="16"/>
        <color theme="1"/>
        <rFont val="TH SarabunPSK"/>
        <family val="2"/>
      </rPr>
      <t xml:space="preserve"> </t>
    </r>
    <r>
      <rPr>
        <sz val="16"/>
        <color theme="8" tint="-0.499984740745262"/>
        <rFont val="TH SarabunPSK"/>
        <family val="2"/>
      </rPr>
      <t>ค่าจ้างเหมาจัดทำแผ่นพับ</t>
    </r>
  </si>
  <si>
    <r>
      <rPr>
        <sz val="16"/>
        <color theme="8" tint="-0.499984740745262"/>
        <rFont val="TH SarabunPSK"/>
        <family val="2"/>
      </rPr>
      <t>โบรชัวร์ประชาสัมพันธ์แหล่งท่องเที่ยว</t>
    </r>
    <r>
      <rPr>
        <sz val="16"/>
        <color theme="1"/>
        <rFont val="TH SarabunPSK"/>
        <family val="2"/>
      </rPr>
      <t xml:space="preserve"> และรายจ่ายอื่นที่อยู่ในประเภทนี้ ฯลฯ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</si>
</sst>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u/>
      <sz val="16"/>
      <color theme="1"/>
      <name val="TH SarabunPSK"/>
      <family val="2"/>
    </font>
    <font>
      <b/>
      <u/>
      <sz val="16"/>
      <name val="TH SarabunPSK"/>
      <family val="2"/>
    </font>
    <font>
      <sz val="16"/>
      <color rgb="FF00B0F0"/>
      <name val="TH SarabunPSK"/>
      <family val="2"/>
    </font>
    <font>
      <sz val="16"/>
      <color rgb="FF00B050"/>
      <name val="TH SarabunPSK"/>
      <family val="2"/>
    </font>
    <font>
      <u/>
      <sz val="16"/>
      <color theme="1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sz val="16"/>
      <color theme="8" tint="-0.499984740745262"/>
      <name val="TH SarabunPSK"/>
      <family val="2"/>
    </font>
    <font>
      <b/>
      <sz val="16"/>
      <name val="TH SarabunPSK"/>
      <family val="2"/>
    </font>
    <font>
      <u/>
      <sz val="16"/>
      <color theme="8" tint="-0.499984740745262"/>
      <name val="TH SarabunPSK"/>
      <family val="2"/>
    </font>
    <font>
      <b/>
      <i/>
      <sz val="16"/>
      <color theme="1"/>
      <name val="TH SarabunPSK"/>
      <family val="2"/>
    </font>
    <font>
      <u val="singleAccounting"/>
      <sz val="16"/>
      <color theme="1"/>
      <name val="TH SarabunPSK"/>
      <family val="2"/>
    </font>
    <font>
      <b/>
      <sz val="16"/>
      <color theme="8" tint="-0.499984740745262"/>
      <name val="TH SarabunPSK"/>
      <family val="2"/>
    </font>
    <font>
      <sz val="15"/>
      <color theme="8" tint="-0.499984740745262"/>
      <name val="TH SarabunPSK"/>
      <family val="2"/>
    </font>
    <font>
      <b/>
      <sz val="15"/>
      <color theme="8" tint="-0.499984740745262"/>
      <name val="TH SarabunPSK"/>
      <family val="2"/>
    </font>
    <font>
      <b/>
      <i/>
      <sz val="16"/>
      <color theme="8" tint="-0.499984740745262"/>
      <name val="TH SarabunPSK"/>
      <family val="2"/>
    </font>
    <font>
      <i/>
      <sz val="16"/>
      <color theme="8" tint="-0.49998474074526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3" fontId="2" fillId="0" borderId="0" xfId="0" applyNumberFormat="1" applyFont="1"/>
    <xf numFmtId="43" fontId="2" fillId="2" borderId="0" xfId="1" applyFont="1" applyFill="1"/>
    <xf numFmtId="187" fontId="4" fillId="0" borderId="0" xfId="1" applyNumberFormat="1" applyFont="1"/>
    <xf numFmtId="187" fontId="2" fillId="0" borderId="0" xfId="1" applyNumberFormat="1" applyFont="1"/>
    <xf numFmtId="3" fontId="3" fillId="3" borderId="0" xfId="0" applyNumberFormat="1" applyFont="1" applyFill="1" applyAlignment="1">
      <alignment horizontal="right"/>
    </xf>
    <xf numFmtId="3" fontId="2" fillId="3" borderId="0" xfId="1" applyNumberFormat="1" applyFont="1" applyFill="1" applyAlignment="1">
      <alignment horizontal="right"/>
    </xf>
    <xf numFmtId="43" fontId="2" fillId="0" borderId="0" xfId="0" applyNumberFormat="1" applyFont="1"/>
    <xf numFmtId="43" fontId="2" fillId="2" borderId="0" xfId="1" applyNumberFormat="1" applyFont="1" applyFill="1"/>
    <xf numFmtId="0" fontId="3" fillId="3" borderId="0" xfId="0" applyFont="1" applyFill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4" fontId="2" fillId="3" borderId="0" xfId="0" applyNumberFormat="1" applyFont="1" applyFill="1" applyAlignment="1">
      <alignment horizontal="right"/>
    </xf>
    <xf numFmtId="61" fontId="2" fillId="3" borderId="0" xfId="1" applyNumberFormat="1" applyFont="1" applyFill="1" applyAlignment="1">
      <alignment horizontal="right"/>
    </xf>
    <xf numFmtId="3" fontId="3" fillId="3" borderId="0" xfId="1" applyNumberFormat="1" applyFont="1" applyFill="1" applyAlignment="1">
      <alignment horizontal="right"/>
    </xf>
    <xf numFmtId="43" fontId="4" fillId="0" borderId="0" xfId="1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3" borderId="0" xfId="0" applyFont="1" applyFill="1" applyBorder="1"/>
    <xf numFmtId="0" fontId="2" fillId="3" borderId="0" xfId="0" applyFont="1" applyFill="1" applyBorder="1"/>
    <xf numFmtId="0" fontId="2" fillId="0" borderId="0" xfId="0" applyFont="1" applyBorder="1"/>
    <xf numFmtId="187" fontId="3" fillId="3" borderId="0" xfId="1" applyNumberFormat="1" applyFont="1" applyFill="1" applyAlignment="1">
      <alignment horizontal="right"/>
    </xf>
    <xf numFmtId="0" fontId="0" fillId="0" borderId="0" xfId="0" applyAlignment="1"/>
    <xf numFmtId="187" fontId="2" fillId="0" borderId="0" xfId="0" applyNumberFormat="1" applyFont="1"/>
    <xf numFmtId="187" fontId="9" fillId="0" borderId="0" xfId="1" applyNumberFormat="1" applyFont="1"/>
    <xf numFmtId="187" fontId="10" fillId="0" borderId="0" xfId="1" applyNumberFormat="1" applyFont="1"/>
    <xf numFmtId="3" fontId="10" fillId="0" borderId="0" xfId="0" applyNumberFormat="1" applyFont="1"/>
    <xf numFmtId="0" fontId="11" fillId="0" borderId="0" xfId="0" applyFont="1"/>
    <xf numFmtId="187" fontId="3" fillId="0" borderId="0" xfId="1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3" borderId="0" xfId="0" applyFont="1" applyFill="1" applyAlignment="1">
      <alignment horizontal="right"/>
    </xf>
    <xf numFmtId="187" fontId="12" fillId="3" borderId="0" xfId="1" applyNumberFormat="1" applyFont="1" applyFill="1" applyAlignment="1">
      <alignment horizontal="right"/>
    </xf>
    <xf numFmtId="49" fontId="2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center"/>
    </xf>
    <xf numFmtId="3" fontId="15" fillId="3" borderId="0" xfId="1" applyNumberFormat="1" applyFont="1" applyFill="1" applyAlignment="1">
      <alignment horizontal="right"/>
    </xf>
    <xf numFmtId="0" fontId="5" fillId="0" borderId="0" xfId="0" applyFont="1" applyAlignment="1">
      <alignment horizontal="center"/>
    </xf>
    <xf numFmtId="3" fontId="5" fillId="3" borderId="0" xfId="1" applyNumberFormat="1" applyFont="1" applyFill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center"/>
    </xf>
    <xf numFmtId="0" fontId="15" fillId="0" borderId="0" xfId="0" applyFont="1" applyBorder="1"/>
    <xf numFmtId="0" fontId="5" fillId="3" borderId="0" xfId="0" applyFont="1" applyFill="1" applyBorder="1"/>
    <xf numFmtId="3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16" fillId="0" borderId="0" xfId="0" applyFont="1"/>
    <xf numFmtId="187" fontId="2" fillId="2" borderId="0" xfId="1" applyNumberFormat="1" applyFont="1" applyFill="1"/>
    <xf numFmtId="0" fontId="14" fillId="3" borderId="0" xfId="0" applyFont="1" applyFill="1"/>
    <xf numFmtId="0" fontId="15" fillId="0" borderId="0" xfId="0" applyFont="1" applyBorder="1" applyAlignment="1">
      <alignment horizontal="center"/>
    </xf>
    <xf numFmtId="187" fontId="15" fillId="3" borderId="0" xfId="1" applyNumberFormat="1" applyFont="1" applyFill="1"/>
    <xf numFmtId="187" fontId="15" fillId="3" borderId="0" xfId="1" applyNumberFormat="1" applyFont="1" applyFill="1" applyAlignment="1">
      <alignment horizontal="right"/>
    </xf>
    <xf numFmtId="187" fontId="15" fillId="3" borderId="0" xfId="1" applyNumberFormat="1" applyFont="1" applyFill="1" applyBorder="1"/>
    <xf numFmtId="187" fontId="3" fillId="3" borderId="0" xfId="1" applyNumberFormat="1" applyFont="1" applyFill="1"/>
    <xf numFmtId="0" fontId="15" fillId="3" borderId="0" xfId="0" applyFont="1" applyFill="1" applyBorder="1"/>
    <xf numFmtId="0" fontId="3" fillId="0" borderId="0" xfId="0" applyFont="1" applyAlignment="1">
      <alignment horizontal="left"/>
    </xf>
    <xf numFmtId="187" fontId="3" fillId="0" borderId="0" xfId="1" applyNumberFormat="1" applyFont="1" applyBorder="1"/>
    <xf numFmtId="187" fontId="15" fillId="0" borderId="0" xfId="1" applyNumberFormat="1" applyFont="1"/>
    <xf numFmtId="0" fontId="17" fillId="0" borderId="0" xfId="0" applyFont="1"/>
    <xf numFmtId="0" fontId="5" fillId="0" borderId="0" xfId="0" applyFont="1" applyAlignment="1">
      <alignment horizontal="left" vertical="top"/>
    </xf>
    <xf numFmtId="0" fontId="2" fillId="3" borderId="0" xfId="0" applyFont="1" applyFill="1" applyAlignment="1">
      <alignment horizontal="left"/>
    </xf>
    <xf numFmtId="187" fontId="18" fillId="0" borderId="0" xfId="1" applyNumberFormat="1" applyFont="1"/>
    <xf numFmtId="0" fontId="19" fillId="0" borderId="0" xfId="0" applyFont="1"/>
    <xf numFmtId="0" fontId="14" fillId="0" borderId="0" xfId="0" applyFont="1"/>
    <xf numFmtId="0" fontId="19" fillId="0" borderId="0" xfId="0" applyFont="1" applyAlignment="1">
      <alignment horizontal="center"/>
    </xf>
    <xf numFmtId="3" fontId="19" fillId="3" borderId="0" xfId="1" applyNumberFormat="1" applyFont="1" applyFill="1" applyAlignment="1">
      <alignment horizontal="right"/>
    </xf>
    <xf numFmtId="0" fontId="14" fillId="0" borderId="0" xfId="0" applyFont="1" applyAlignment="1">
      <alignment horizontal="center"/>
    </xf>
    <xf numFmtId="3" fontId="14" fillId="3" borderId="0" xfId="1" applyNumberFormat="1" applyFont="1" applyFill="1" applyAlignment="1">
      <alignment horizontal="right"/>
    </xf>
    <xf numFmtId="0" fontId="1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3" fontId="19" fillId="3" borderId="0" xfId="0" applyNumberFormat="1" applyFont="1" applyFill="1" applyAlignment="1">
      <alignment horizontal="right"/>
    </xf>
    <xf numFmtId="61" fontId="14" fillId="0" borderId="0" xfId="1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9" fillId="3" borderId="0" xfId="0" applyFont="1" applyFill="1"/>
    <xf numFmtId="0" fontId="19" fillId="0" borderId="0" xfId="0" applyFont="1" applyBorder="1"/>
    <xf numFmtId="0" fontId="19" fillId="3" borderId="0" xfId="0" applyFont="1" applyFill="1" applyAlignment="1">
      <alignment horizontal="center"/>
    </xf>
    <xf numFmtId="0" fontId="14" fillId="3" borderId="0" xfId="0" applyFont="1" applyFill="1" applyBorder="1"/>
    <xf numFmtId="0" fontId="14" fillId="3" borderId="0" xfId="0" applyFont="1" applyFill="1" applyAlignment="1">
      <alignment horizontal="center"/>
    </xf>
    <xf numFmtId="3" fontId="19" fillId="3" borderId="0" xfId="0" applyNumberFormat="1" applyFont="1" applyFill="1" applyBorder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3" fontId="19" fillId="3" borderId="0" xfId="1" applyNumberFormat="1" applyFont="1" applyFill="1" applyBorder="1" applyAlignment="1">
      <alignment horizontal="right"/>
    </xf>
    <xf numFmtId="15" fontId="14" fillId="0" borderId="0" xfId="0" applyNumberFormat="1" applyFont="1" applyAlignment="1">
      <alignment horizontal="left"/>
    </xf>
    <xf numFmtId="3" fontId="19" fillId="0" borderId="0" xfId="0" applyNumberFormat="1" applyFont="1"/>
    <xf numFmtId="0" fontId="19" fillId="3" borderId="0" xfId="0" applyFont="1" applyFill="1" applyBorder="1"/>
    <xf numFmtId="3" fontId="14" fillId="3" borderId="0" xfId="0" applyNumberFormat="1" applyFont="1" applyFill="1" applyAlignment="1">
      <alignment horizontal="right"/>
    </xf>
    <xf numFmtId="61" fontId="14" fillId="3" borderId="0" xfId="1" applyNumberFormat="1" applyFont="1" applyFill="1" applyAlignment="1">
      <alignment horizontal="right"/>
    </xf>
    <xf numFmtId="0" fontId="20" fillId="0" borderId="0" xfId="0" applyFont="1"/>
    <xf numFmtId="0" fontId="14" fillId="3" borderId="0" xfId="0" applyFont="1" applyFill="1" applyAlignment="1">
      <alignment horizontal="righ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3" fontId="23" fillId="3" borderId="0" xfId="1" applyNumberFormat="1" applyFont="1" applyFill="1" applyAlignment="1">
      <alignment horizontal="right"/>
    </xf>
    <xf numFmtId="0" fontId="7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5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48;&#3607;&#3624;&#3610;&#3633;&#3597;&#3597;&#3633;&#3605;&#3636;&#3591;&#3610;&#3611;&#3619;&#3632;&#3617;&#3634;&#3603;&#3619;&#3634;&#3618;&#3592;&#3656;&#3634;&#3618;&#3611;&#3637;&#3591;&#3610;&#3611;&#3619;&#3632;&#3617;&#3634;&#3603;%20&#3614;.&#3624;.256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591;&#3610;&#3611;&#3619;&#3632;&#3617;&#3634;&#3603;&#3649;&#3621;&#3632;&#3649;&#3612;&#3609;&#3591;&#3634;&#3609;/&#3666;.&#3591;&#3634;&#3609;&#3591;&#3610;&#3611;&#3619;&#3632;&#3617;&#3634;&#3603;/&#3648;&#3607;&#3624;&#3610;&#3633;&#3597;&#3597;&#3633;&#3605;&#3636;&#3591;&#3610;&#3611;&#3619;&#3632;&#3617;&#3634;&#3603;/&#3585;&#3634;&#3619;&#3588;&#3636;&#3604;&#3600;&#3634;&#3609;&#3648;&#3591;&#3636;&#3609;&#3648;&#3604;&#3639;&#3629;&#3609;%20&#3588;&#3656;&#3634;&#3605;&#3629;&#3610;&#3649;&#3607;&#3609;%20&#3591;&#3610;&#3611;&#3619;&#3632;&#3617;&#3634;&#3603;&#3619;&#3634;&#3618;&#3592;&#3656;&#3634;&#36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หน้า"/>
      <sheetName val="สารบัญ"/>
      <sheetName val="ส่วนที่ 1"/>
      <sheetName val="1 คำแถลงงบประมาณ"/>
      <sheetName val="2.คำแถลงงบประมาณรายรับ"/>
      <sheetName val="3.คำแถลงงบประมาณรายจ่าย"/>
      <sheetName val="40%"/>
      <sheetName val="ส่วนที่ 2"/>
      <sheetName val="4.บันทึกหลักการและเหตุผลเ"/>
      <sheetName val="5.รายจ่ายตามงานและงบรายจ่าย"/>
      <sheetName val="6.เทศบัญญัต"/>
      <sheetName val="ส่วนที่ 3"/>
      <sheetName val="7.รายงานประมาณการรายรับ"/>
      <sheetName val="8.รายละเอียดประมาณการรายรับ"/>
      <sheetName val="9.รายงานประมาณการรายจ่าย"/>
      <sheetName val="11.เทศบัญญัติงบประมาณรายจ่าย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>
            <v>63500000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่าตอบแทน"/>
      <sheetName val="เงินเดือน"/>
      <sheetName val="ค่าครองชีพ"/>
      <sheetName val="ตามวุฒิ"/>
    </sheetNames>
    <sheetDataSet>
      <sheetData sheetId="0">
        <row r="51">
          <cell r="D51">
            <v>84000</v>
          </cell>
        </row>
      </sheetData>
      <sheetData sheetId="1">
        <row r="23">
          <cell r="I23">
            <v>4530720</v>
          </cell>
        </row>
        <row r="42">
          <cell r="I42">
            <v>1681200</v>
          </cell>
        </row>
        <row r="70">
          <cell r="I70">
            <v>1427160</v>
          </cell>
        </row>
        <row r="98">
          <cell r="I98">
            <v>1228440</v>
          </cell>
        </row>
        <row r="105">
          <cell r="I105">
            <v>1626240</v>
          </cell>
        </row>
        <row r="141">
          <cell r="I141">
            <v>210840</v>
          </cell>
        </row>
        <row r="219">
          <cell r="I219">
            <v>270840</v>
          </cell>
        </row>
        <row r="249">
          <cell r="I249">
            <v>375600</v>
          </cell>
        </row>
        <row r="279">
          <cell r="I279">
            <v>465960</v>
          </cell>
        </row>
        <row r="288">
          <cell r="I288">
            <v>413280</v>
          </cell>
        </row>
      </sheetData>
      <sheetData sheetId="2">
        <row r="28">
          <cell r="G28">
            <v>320700</v>
          </cell>
        </row>
        <row r="54">
          <cell r="G54">
            <v>48000</v>
          </cell>
        </row>
        <row r="84">
          <cell r="G84">
            <v>60000</v>
          </cell>
        </row>
        <row r="115">
          <cell r="G115">
            <v>60000</v>
          </cell>
        </row>
        <row r="120">
          <cell r="G120">
            <v>61620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opLeftCell="A7" workbookViewId="0">
      <selection activeCell="I17" sqref="I17"/>
    </sheetView>
  </sheetViews>
  <sheetFormatPr defaultRowHeight="21" x14ac:dyDescent="0.35"/>
  <cols>
    <col min="1" max="3" width="5.625" style="1" customWidth="1"/>
    <col min="4" max="4" width="39.625" style="29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2" width="12.625" style="1" customWidth="1"/>
    <col min="13" max="16384" width="9" style="1"/>
  </cols>
  <sheetData>
    <row r="1" spans="1:12" ht="21" customHeight="1" x14ac:dyDescent="0.35">
      <c r="A1" s="109" t="s">
        <v>306</v>
      </c>
      <c r="B1" s="109"/>
      <c r="C1" s="109"/>
      <c r="D1" s="109"/>
      <c r="E1" s="109"/>
      <c r="F1" s="109"/>
      <c r="G1" s="109"/>
      <c r="H1" s="31"/>
    </row>
    <row r="2" spans="1:12" ht="21" customHeight="1" x14ac:dyDescent="0.35">
      <c r="A2" s="109" t="s">
        <v>408</v>
      </c>
      <c r="B2" s="109"/>
      <c r="C2" s="109"/>
      <c r="D2" s="109"/>
      <c r="E2" s="109"/>
      <c r="F2" s="109"/>
      <c r="G2" s="109"/>
      <c r="H2" s="31"/>
    </row>
    <row r="3" spans="1:12" ht="21" customHeight="1" x14ac:dyDescent="0.35">
      <c r="A3" s="109" t="s">
        <v>305</v>
      </c>
      <c r="B3" s="109"/>
      <c r="C3" s="109"/>
      <c r="D3" s="109"/>
      <c r="E3" s="109"/>
      <c r="F3" s="109"/>
      <c r="G3" s="109"/>
      <c r="H3" s="31"/>
    </row>
    <row r="4" spans="1:12" ht="21" customHeight="1" x14ac:dyDescent="0.35">
      <c r="A4" s="109" t="s">
        <v>307</v>
      </c>
      <c r="B4" s="109"/>
      <c r="C4" s="109"/>
      <c r="D4" s="109"/>
      <c r="E4" s="109"/>
      <c r="F4" s="109"/>
      <c r="G4" s="109"/>
      <c r="H4" s="31"/>
    </row>
    <row r="5" spans="1:12" x14ac:dyDescent="0.35">
      <c r="A5" s="15" t="s">
        <v>94</v>
      </c>
      <c r="B5" s="16"/>
      <c r="C5" s="16"/>
      <c r="D5" s="27"/>
      <c r="E5" s="17" t="s">
        <v>5</v>
      </c>
      <c r="F5" s="11">
        <f>บริหารงานทั่วไป!J6+บริหารงานทั่วไป!J7+บริหารงานทั่วไป!J8+บริหารงานทั่วไป!J9+บริหารงานทั่วไป!J11+บริหารงานทั่วไป!J12+บริหารงานทั่วไป!J13+บริหารงานทั่วไป!J14+บริหารงานทั่วไป!J15+บริหารงานทั่วไป!J17</f>
        <v>63369999.780000001</v>
      </c>
      <c r="G5" s="4" t="s">
        <v>4</v>
      </c>
    </row>
    <row r="6" spans="1:12" x14ac:dyDescent="0.35">
      <c r="A6" s="15" t="s">
        <v>95</v>
      </c>
      <c r="B6" s="16"/>
      <c r="C6" s="16"/>
      <c r="D6" s="28"/>
      <c r="E6" s="18"/>
    </row>
    <row r="7" spans="1:12" ht="21" customHeight="1" x14ac:dyDescent="0.35">
      <c r="A7" s="108" t="s">
        <v>0</v>
      </c>
      <c r="B7" s="108"/>
      <c r="C7" s="108"/>
      <c r="D7" s="108"/>
      <c r="E7" s="108"/>
      <c r="F7" s="108"/>
      <c r="G7" s="108"/>
    </row>
    <row r="8" spans="1:12" x14ac:dyDescent="0.35">
      <c r="A8" s="54" t="s">
        <v>1</v>
      </c>
      <c r="B8" s="53"/>
      <c r="C8" s="53"/>
      <c r="D8" s="57"/>
      <c r="E8" s="55" t="s">
        <v>3</v>
      </c>
      <c r="F8" s="51">
        <f>F9</f>
        <v>19402228.780000001</v>
      </c>
      <c r="G8" s="46" t="s">
        <v>4</v>
      </c>
      <c r="K8" s="35">
        <f>F8</f>
        <v>19402228.780000001</v>
      </c>
    </row>
    <row r="9" spans="1:12" x14ac:dyDescent="0.35">
      <c r="A9" s="53"/>
      <c r="B9" s="54" t="s">
        <v>1</v>
      </c>
      <c r="C9" s="53"/>
      <c r="D9" s="57"/>
      <c r="E9" s="55" t="s">
        <v>3</v>
      </c>
      <c r="F9" s="51">
        <f>F10+F79</f>
        <v>19402228.780000001</v>
      </c>
      <c r="G9" s="46" t="s">
        <v>4</v>
      </c>
    </row>
    <row r="10" spans="1:12" x14ac:dyDescent="0.35">
      <c r="A10" s="62"/>
      <c r="B10" s="62"/>
      <c r="C10" s="54" t="s">
        <v>1</v>
      </c>
      <c r="D10" s="57"/>
      <c r="E10" s="55" t="s">
        <v>3</v>
      </c>
      <c r="F10" s="51">
        <f>F11+F17+F21+F25+F34+F41+F71</f>
        <v>19362808.780000001</v>
      </c>
      <c r="G10" s="46" t="s">
        <v>4</v>
      </c>
    </row>
    <row r="11" spans="1:12" x14ac:dyDescent="0.35">
      <c r="A11" s="16"/>
      <c r="B11" s="62"/>
      <c r="C11" s="87" t="s">
        <v>2</v>
      </c>
      <c r="D11" s="90"/>
      <c r="E11" s="89" t="s">
        <v>5</v>
      </c>
      <c r="F11" s="84">
        <f>L11</f>
        <v>247866</v>
      </c>
      <c r="G11" s="78" t="s">
        <v>4</v>
      </c>
      <c r="J11" s="7"/>
      <c r="K11" s="61">
        <f>บริหารงานทั่วไป!F67+บริหารงานทั่วไป!F71+บริหารงานทั่วไป!F318+บริหารงานทั่วไป!F322+การศึกษา!F25+การศึกษา!F29+การศึกษา!F116+การศึกษา!F121+เคหะและชุมชน!F25+เคหะและชุมชน!F29</f>
        <v>4957320</v>
      </c>
      <c r="L11" s="32">
        <f>K11*5/100</f>
        <v>247866</v>
      </c>
    </row>
    <row r="12" spans="1:12" x14ac:dyDescent="0.35">
      <c r="A12" s="16"/>
      <c r="B12" s="62"/>
      <c r="C12" s="62" t="s">
        <v>357</v>
      </c>
      <c r="D12" s="90"/>
      <c r="E12" s="89"/>
      <c r="F12" s="84"/>
      <c r="G12" s="78"/>
      <c r="J12" s="7"/>
      <c r="K12" s="14"/>
    </row>
    <row r="13" spans="1:12" x14ac:dyDescent="0.35">
      <c r="A13" s="16" t="s">
        <v>215</v>
      </c>
      <c r="B13" s="62"/>
      <c r="C13" s="62"/>
      <c r="D13" s="90"/>
      <c r="E13" s="91"/>
      <c r="F13" s="99"/>
      <c r="G13" s="80"/>
      <c r="J13" s="7"/>
      <c r="K13" s="14"/>
      <c r="L13" s="32"/>
    </row>
    <row r="14" spans="1:12" x14ac:dyDescent="0.35">
      <c r="A14" s="16" t="s">
        <v>694</v>
      </c>
      <c r="B14" s="62"/>
      <c r="C14" s="62"/>
      <c r="D14" s="90"/>
      <c r="E14" s="91"/>
      <c r="F14" s="99"/>
      <c r="G14" s="80"/>
      <c r="J14" s="7"/>
      <c r="K14" s="14"/>
    </row>
    <row r="15" spans="1:12" x14ac:dyDescent="0.35">
      <c r="A15" s="16" t="s">
        <v>770</v>
      </c>
      <c r="B15" s="62"/>
      <c r="C15" s="62"/>
      <c r="D15" s="90"/>
      <c r="E15" s="91"/>
      <c r="F15" s="99"/>
      <c r="G15" s="80"/>
      <c r="J15" s="7"/>
      <c r="K15" s="14"/>
    </row>
    <row r="16" spans="1:12" x14ac:dyDescent="0.35">
      <c r="A16" s="16" t="s">
        <v>695</v>
      </c>
      <c r="B16" s="62"/>
      <c r="C16" s="62"/>
      <c r="D16" s="90"/>
      <c r="E16" s="91"/>
      <c r="F16" s="99"/>
      <c r="G16" s="80"/>
      <c r="J16" s="7"/>
      <c r="K16" s="14"/>
    </row>
    <row r="17" spans="1:11" x14ac:dyDescent="0.35">
      <c r="A17" s="62"/>
      <c r="B17" s="62"/>
      <c r="C17" s="87" t="s">
        <v>684</v>
      </c>
      <c r="D17" s="98"/>
      <c r="E17" s="89" t="s">
        <v>5</v>
      </c>
      <c r="F17" s="84">
        <v>14857200</v>
      </c>
      <c r="G17" s="78" t="s">
        <v>4</v>
      </c>
    </row>
    <row r="18" spans="1:11" x14ac:dyDescent="0.35">
      <c r="A18" s="62"/>
      <c r="B18" s="62"/>
      <c r="C18" s="62" t="s">
        <v>685</v>
      </c>
      <c r="D18" s="90"/>
      <c r="E18" s="91"/>
      <c r="F18" s="99"/>
      <c r="G18" s="80"/>
    </row>
    <row r="19" spans="1:11" x14ac:dyDescent="0.35">
      <c r="A19" s="62" t="s">
        <v>686</v>
      </c>
      <c r="B19" s="62"/>
      <c r="C19" s="62"/>
      <c r="D19" s="90"/>
      <c r="E19" s="91"/>
      <c r="F19" s="99"/>
      <c r="G19" s="80"/>
    </row>
    <row r="20" spans="1:11" x14ac:dyDescent="0.35">
      <c r="A20" s="62" t="s">
        <v>734</v>
      </c>
      <c r="B20" s="62"/>
      <c r="C20" s="62"/>
      <c r="D20" s="90"/>
      <c r="E20" s="91"/>
      <c r="F20" s="99"/>
      <c r="G20" s="80"/>
    </row>
    <row r="21" spans="1:11" x14ac:dyDescent="0.35">
      <c r="A21" s="62"/>
      <c r="B21" s="62"/>
      <c r="C21" s="87" t="s">
        <v>687</v>
      </c>
      <c r="D21" s="98"/>
      <c r="E21" s="89" t="s">
        <v>5</v>
      </c>
      <c r="F21" s="84">
        <v>2563200</v>
      </c>
      <c r="G21" s="78" t="s">
        <v>4</v>
      </c>
    </row>
    <row r="22" spans="1:11" x14ac:dyDescent="0.35">
      <c r="A22" s="62"/>
      <c r="B22" s="62"/>
      <c r="C22" s="62" t="s">
        <v>688</v>
      </c>
      <c r="D22" s="90"/>
      <c r="E22" s="91"/>
      <c r="F22" s="99"/>
      <c r="G22" s="80"/>
    </row>
    <row r="23" spans="1:11" x14ac:dyDescent="0.35">
      <c r="A23" s="62" t="s">
        <v>689</v>
      </c>
      <c r="B23" s="62"/>
      <c r="C23" s="62"/>
      <c r="D23" s="90"/>
      <c r="E23" s="91"/>
      <c r="F23" s="99"/>
      <c r="G23" s="80"/>
    </row>
    <row r="24" spans="1:11" x14ac:dyDescent="0.35">
      <c r="A24" s="62" t="s">
        <v>735</v>
      </c>
      <c r="B24" s="62"/>
      <c r="C24" s="62"/>
      <c r="D24" s="90"/>
      <c r="E24" s="91"/>
      <c r="F24" s="99"/>
      <c r="G24" s="80"/>
    </row>
    <row r="25" spans="1:11" x14ac:dyDescent="0.35">
      <c r="A25" s="62"/>
      <c r="B25" s="62"/>
      <c r="C25" s="87" t="s">
        <v>6</v>
      </c>
      <c r="D25" s="98"/>
      <c r="E25" s="89" t="s">
        <v>5</v>
      </c>
      <c r="F25" s="84">
        <v>180000</v>
      </c>
      <c r="G25" s="78" t="s">
        <v>4</v>
      </c>
      <c r="J25" s="1">
        <v>243047</v>
      </c>
    </row>
    <row r="26" spans="1:11" x14ac:dyDescent="0.35">
      <c r="A26" s="62"/>
      <c r="B26" s="62"/>
      <c r="C26" s="62" t="s">
        <v>201</v>
      </c>
      <c r="D26" s="90"/>
      <c r="E26" s="91"/>
      <c r="F26" s="99"/>
      <c r="G26" s="80"/>
      <c r="J26" s="1">
        <v>637767</v>
      </c>
    </row>
    <row r="27" spans="1:11" x14ac:dyDescent="0.35">
      <c r="A27" s="62" t="s">
        <v>202</v>
      </c>
      <c r="B27" s="62"/>
      <c r="C27" s="62"/>
      <c r="D27" s="90"/>
      <c r="E27" s="91"/>
      <c r="F27" s="99"/>
      <c r="G27" s="80"/>
      <c r="J27" s="1">
        <f>J25+J26</f>
        <v>880814</v>
      </c>
    </row>
    <row r="28" spans="1:11" x14ac:dyDescent="0.35">
      <c r="A28" s="62" t="s">
        <v>203</v>
      </c>
      <c r="B28" s="62"/>
      <c r="C28" s="62"/>
      <c r="D28" s="90"/>
      <c r="E28" s="91"/>
      <c r="F28" s="99"/>
      <c r="G28" s="80"/>
    </row>
    <row r="29" spans="1:11" x14ac:dyDescent="0.35">
      <c r="A29" s="62" t="s">
        <v>204</v>
      </c>
      <c r="B29" s="62"/>
      <c r="C29" s="62"/>
      <c r="D29" s="90"/>
      <c r="E29" s="91"/>
      <c r="F29" s="99"/>
      <c r="G29" s="80"/>
      <c r="J29" s="23">
        <v>23099274.309999999</v>
      </c>
      <c r="K29" s="8">
        <f>J29*0.00167</f>
        <v>38575.788097700002</v>
      </c>
    </row>
    <row r="30" spans="1:11" x14ac:dyDescent="0.35">
      <c r="A30" s="62" t="s">
        <v>205</v>
      </c>
      <c r="B30" s="62"/>
      <c r="C30" s="62"/>
      <c r="D30" s="90"/>
      <c r="E30" s="91"/>
      <c r="F30" s="99"/>
      <c r="G30" s="80"/>
      <c r="J30" s="9"/>
      <c r="K30" s="8"/>
    </row>
    <row r="31" spans="1:11" x14ac:dyDescent="0.35">
      <c r="A31" s="62" t="s">
        <v>736</v>
      </c>
      <c r="B31" s="62"/>
      <c r="C31" s="62"/>
      <c r="D31" s="90"/>
      <c r="E31" s="91"/>
      <c r="F31" s="99"/>
      <c r="G31" s="80"/>
      <c r="J31" s="9"/>
      <c r="K31" s="8"/>
    </row>
    <row r="32" spans="1:11" x14ac:dyDescent="0.35">
      <c r="A32" s="53"/>
      <c r="B32" s="53"/>
      <c r="C32" s="53"/>
      <c r="D32" s="57"/>
      <c r="E32" s="52"/>
      <c r="F32" s="58"/>
      <c r="G32" s="48"/>
      <c r="J32" s="9"/>
      <c r="K32" s="8"/>
    </row>
    <row r="33" spans="1:11" x14ac:dyDescent="0.35">
      <c r="A33" s="53"/>
      <c r="B33" s="53"/>
      <c r="C33" s="53"/>
      <c r="D33" s="57"/>
      <c r="E33" s="52"/>
      <c r="F33" s="58"/>
      <c r="G33" s="48"/>
      <c r="J33" s="9"/>
      <c r="K33" s="8"/>
    </row>
    <row r="34" spans="1:11" x14ac:dyDescent="0.35">
      <c r="A34" s="16"/>
      <c r="B34" s="16"/>
      <c r="C34" s="15" t="s">
        <v>7</v>
      </c>
      <c r="D34" s="27"/>
      <c r="E34" s="17" t="s">
        <v>5</v>
      </c>
      <c r="F34" s="11">
        <v>646077</v>
      </c>
      <c r="G34" s="4" t="s">
        <v>4</v>
      </c>
      <c r="J34" s="9"/>
      <c r="K34" s="8"/>
    </row>
    <row r="35" spans="1:11" x14ac:dyDescent="0.35">
      <c r="A35" s="16"/>
      <c r="B35" s="16"/>
      <c r="C35" s="16" t="s">
        <v>206</v>
      </c>
      <c r="D35" s="28"/>
      <c r="E35" s="18"/>
      <c r="F35" s="20"/>
      <c r="J35" s="9"/>
      <c r="K35" s="8"/>
    </row>
    <row r="36" spans="1:11" x14ac:dyDescent="0.35">
      <c r="A36" s="16" t="s">
        <v>771</v>
      </c>
      <c r="B36" s="16"/>
      <c r="C36" s="16"/>
      <c r="D36" s="28"/>
      <c r="E36" s="18"/>
      <c r="F36" s="20"/>
      <c r="J36" s="9"/>
      <c r="K36" s="8"/>
    </row>
    <row r="37" spans="1:11" x14ac:dyDescent="0.35">
      <c r="A37" s="16" t="s">
        <v>696</v>
      </c>
      <c r="B37" s="16"/>
      <c r="C37" s="16"/>
      <c r="D37" s="28"/>
      <c r="E37" s="18"/>
      <c r="F37" s="20"/>
      <c r="J37" s="9"/>
      <c r="K37" s="8"/>
    </row>
    <row r="38" spans="1:11" x14ac:dyDescent="0.35">
      <c r="A38" s="16" t="s">
        <v>697</v>
      </c>
      <c r="B38" s="16"/>
      <c r="C38" s="16"/>
      <c r="D38" s="28"/>
      <c r="E38" s="18"/>
      <c r="F38" s="20"/>
      <c r="J38" s="9"/>
      <c r="K38" s="8"/>
    </row>
    <row r="39" spans="1:11" x14ac:dyDescent="0.35">
      <c r="A39" s="16" t="s">
        <v>698</v>
      </c>
      <c r="B39" s="16"/>
      <c r="C39" s="16"/>
      <c r="D39" s="28"/>
      <c r="E39" s="18"/>
      <c r="F39" s="20"/>
      <c r="J39" s="9"/>
      <c r="K39" s="8"/>
    </row>
    <row r="40" spans="1:11" x14ac:dyDescent="0.35">
      <c r="A40" s="74">
        <v>2559</v>
      </c>
      <c r="B40" s="16"/>
      <c r="C40" s="16"/>
      <c r="D40" s="28"/>
      <c r="E40" s="18"/>
      <c r="F40" s="20"/>
      <c r="J40" s="9"/>
      <c r="K40" s="8"/>
    </row>
    <row r="41" spans="1:11" x14ac:dyDescent="0.35">
      <c r="A41" s="16"/>
      <c r="B41" s="16"/>
      <c r="C41" s="15" t="s">
        <v>8</v>
      </c>
      <c r="D41" s="27"/>
      <c r="E41" s="17" t="s">
        <v>3</v>
      </c>
      <c r="F41" s="11">
        <f>F42+F50+F56+F67</f>
        <v>374565.78</v>
      </c>
      <c r="G41" s="4" t="s">
        <v>4</v>
      </c>
      <c r="J41" s="9"/>
      <c r="K41" s="8"/>
    </row>
    <row r="42" spans="1:11" x14ac:dyDescent="0.35">
      <c r="A42" s="16"/>
      <c r="B42" s="16"/>
      <c r="C42" s="54" t="s">
        <v>772</v>
      </c>
      <c r="D42" s="56"/>
      <c r="E42" s="55" t="s">
        <v>5</v>
      </c>
      <c r="F42" s="47">
        <v>38575.78</v>
      </c>
      <c r="G42" s="46" t="s">
        <v>4</v>
      </c>
      <c r="J42" s="9"/>
      <c r="K42" s="8"/>
    </row>
    <row r="43" spans="1:11" x14ac:dyDescent="0.35">
      <c r="A43" s="62"/>
      <c r="B43" s="62"/>
      <c r="C43" s="62" t="s">
        <v>207</v>
      </c>
      <c r="D43" s="90"/>
      <c r="E43" s="91"/>
      <c r="F43" s="81"/>
      <c r="G43" s="80"/>
      <c r="J43" s="9"/>
      <c r="K43" s="8"/>
    </row>
    <row r="44" spans="1:11" x14ac:dyDescent="0.35">
      <c r="A44" s="62" t="s">
        <v>208</v>
      </c>
      <c r="B44" s="62"/>
      <c r="C44" s="62"/>
      <c r="D44" s="90"/>
      <c r="E44" s="91"/>
      <c r="F44" s="81"/>
      <c r="G44" s="80"/>
    </row>
    <row r="45" spans="1:11" x14ac:dyDescent="0.35">
      <c r="A45" s="77" t="s">
        <v>375</v>
      </c>
      <c r="B45" s="62"/>
      <c r="C45" s="62"/>
      <c r="D45" s="90"/>
      <c r="E45" s="91"/>
      <c r="F45" s="81"/>
      <c r="G45" s="80"/>
    </row>
    <row r="46" spans="1:11" x14ac:dyDescent="0.35">
      <c r="A46" s="77" t="s">
        <v>376</v>
      </c>
      <c r="B46" s="62"/>
      <c r="C46" s="62"/>
      <c r="D46" s="90"/>
      <c r="E46" s="91"/>
      <c r="F46" s="81"/>
      <c r="G46" s="80"/>
    </row>
    <row r="47" spans="1:11" x14ac:dyDescent="0.35">
      <c r="A47" s="77" t="s">
        <v>537</v>
      </c>
      <c r="B47" s="62"/>
      <c r="C47" s="62"/>
      <c r="D47" s="90"/>
      <c r="E47" s="91"/>
      <c r="F47" s="81"/>
      <c r="G47" s="80"/>
    </row>
    <row r="48" spans="1:11" x14ac:dyDescent="0.35">
      <c r="A48" s="77" t="s">
        <v>538</v>
      </c>
      <c r="B48" s="62"/>
      <c r="C48" s="62"/>
      <c r="D48" s="90"/>
      <c r="E48" s="91"/>
      <c r="F48" s="81"/>
      <c r="G48" s="80"/>
    </row>
    <row r="49" spans="1:11" x14ac:dyDescent="0.35">
      <c r="A49" s="77" t="s">
        <v>539</v>
      </c>
      <c r="B49" s="62"/>
      <c r="C49" s="62"/>
      <c r="D49" s="90"/>
      <c r="E49" s="91"/>
      <c r="F49" s="81"/>
      <c r="G49" s="80"/>
    </row>
    <row r="50" spans="1:11" x14ac:dyDescent="0.35">
      <c r="A50" s="62"/>
      <c r="B50" s="62"/>
      <c r="C50" s="87" t="s">
        <v>317</v>
      </c>
      <c r="D50" s="88"/>
      <c r="E50" s="89" t="s">
        <v>5</v>
      </c>
      <c r="F50" s="79">
        <v>80000</v>
      </c>
      <c r="G50" s="78" t="s">
        <v>4</v>
      </c>
      <c r="H50" s="77"/>
      <c r="J50" s="10"/>
      <c r="K50" s="13"/>
    </row>
    <row r="51" spans="1:11" x14ac:dyDescent="0.35">
      <c r="A51" s="62"/>
      <c r="B51" s="62"/>
      <c r="C51" s="62" t="s">
        <v>99</v>
      </c>
      <c r="D51" s="90"/>
      <c r="E51" s="91"/>
      <c r="F51" s="81"/>
      <c r="G51" s="80"/>
      <c r="H51" s="77"/>
      <c r="J51" s="10" t="e">
        <f>#REF!*45</f>
        <v>#REF!</v>
      </c>
    </row>
    <row r="52" spans="1:11" x14ac:dyDescent="0.35">
      <c r="A52" s="62" t="s">
        <v>216</v>
      </c>
      <c r="B52" s="62"/>
      <c r="C52" s="62"/>
      <c r="D52" s="90"/>
      <c r="E52" s="91"/>
      <c r="F52" s="81"/>
      <c r="G52" s="80"/>
      <c r="H52" s="77"/>
      <c r="J52" s="10" t="e">
        <f>J51/2</f>
        <v>#REF!</v>
      </c>
    </row>
    <row r="53" spans="1:11" x14ac:dyDescent="0.35">
      <c r="A53" s="62" t="s">
        <v>217</v>
      </c>
      <c r="B53" s="62"/>
      <c r="C53" s="62"/>
      <c r="D53" s="90"/>
      <c r="E53" s="91"/>
      <c r="F53" s="81"/>
      <c r="G53" s="80"/>
      <c r="H53" s="77"/>
      <c r="J53" s="10"/>
    </row>
    <row r="54" spans="1:11" x14ac:dyDescent="0.35">
      <c r="A54" s="62" t="s">
        <v>100</v>
      </c>
      <c r="B54" s="62"/>
      <c r="C54" s="62"/>
      <c r="D54" s="90"/>
      <c r="E54" s="91"/>
      <c r="F54" s="81"/>
      <c r="G54" s="80"/>
      <c r="H54" s="77"/>
      <c r="J54" s="10"/>
    </row>
    <row r="55" spans="1:11" x14ac:dyDescent="0.35">
      <c r="A55" s="62" t="s">
        <v>101</v>
      </c>
      <c r="B55" s="62"/>
      <c r="C55" s="62"/>
      <c r="D55" s="90"/>
      <c r="E55" s="91"/>
      <c r="F55" s="81"/>
      <c r="G55" s="80"/>
      <c r="H55" s="77"/>
      <c r="J55" s="10"/>
    </row>
    <row r="56" spans="1:11" x14ac:dyDescent="0.35">
      <c r="A56" s="62"/>
      <c r="B56" s="62"/>
      <c r="C56" s="87" t="s">
        <v>318</v>
      </c>
      <c r="D56" s="88"/>
      <c r="E56" s="89" t="s">
        <v>5</v>
      </c>
      <c r="F56" s="79">
        <v>225990</v>
      </c>
      <c r="G56" s="78" t="s">
        <v>4</v>
      </c>
      <c r="H56" s="39"/>
      <c r="J56" s="10"/>
    </row>
    <row r="57" spans="1:11" x14ac:dyDescent="0.35">
      <c r="A57" s="62"/>
      <c r="B57" s="62"/>
      <c r="C57" s="62" t="s">
        <v>210</v>
      </c>
      <c r="D57" s="90"/>
      <c r="E57" s="91"/>
      <c r="F57" s="81"/>
      <c r="G57" s="80"/>
      <c r="J57" s="10"/>
    </row>
    <row r="58" spans="1:11" x14ac:dyDescent="0.35">
      <c r="A58" s="62" t="s">
        <v>209</v>
      </c>
      <c r="B58" s="62"/>
      <c r="C58" s="62"/>
      <c r="D58" s="90"/>
      <c r="E58" s="91"/>
      <c r="F58" s="81"/>
      <c r="G58" s="80"/>
      <c r="J58" s="10"/>
    </row>
    <row r="59" spans="1:11" x14ac:dyDescent="0.35">
      <c r="A59" s="62" t="s">
        <v>102</v>
      </c>
      <c r="B59" s="62"/>
      <c r="C59" s="62"/>
      <c r="D59" s="90"/>
      <c r="E59" s="91"/>
      <c r="F59" s="81"/>
      <c r="G59" s="80"/>
      <c r="J59" s="10"/>
    </row>
    <row r="60" spans="1:11" x14ac:dyDescent="0.35">
      <c r="A60" s="62" t="s">
        <v>211</v>
      </c>
      <c r="B60" s="62"/>
      <c r="C60" s="62"/>
      <c r="D60" s="90"/>
      <c r="E60" s="91"/>
      <c r="F60" s="81"/>
      <c r="G60" s="80"/>
      <c r="J60" s="10"/>
    </row>
    <row r="61" spans="1:11" x14ac:dyDescent="0.35">
      <c r="A61" s="62" t="s">
        <v>104</v>
      </c>
      <c r="B61" s="62"/>
      <c r="C61" s="62"/>
      <c r="D61" s="90"/>
      <c r="E61" s="91"/>
      <c r="F61" s="81"/>
      <c r="G61" s="80"/>
      <c r="J61" s="10"/>
    </row>
    <row r="62" spans="1:11" x14ac:dyDescent="0.35">
      <c r="A62" s="62" t="s">
        <v>755</v>
      </c>
      <c r="B62" s="62"/>
      <c r="C62" s="62"/>
      <c r="D62" s="90"/>
      <c r="E62" s="91"/>
      <c r="F62" s="81"/>
      <c r="G62" s="80"/>
      <c r="J62" s="10"/>
    </row>
    <row r="63" spans="1:11" x14ac:dyDescent="0.35">
      <c r="A63" s="62" t="s">
        <v>756</v>
      </c>
      <c r="B63" s="62"/>
      <c r="C63" s="62"/>
      <c r="D63" s="90"/>
      <c r="E63" s="91"/>
      <c r="F63" s="81"/>
      <c r="G63" s="80"/>
      <c r="J63" s="10"/>
    </row>
    <row r="64" spans="1:11" x14ac:dyDescent="0.35">
      <c r="A64" s="53"/>
      <c r="B64" s="53"/>
      <c r="C64" s="53"/>
      <c r="D64" s="57"/>
      <c r="E64" s="52"/>
      <c r="F64" s="49"/>
      <c r="G64" s="48"/>
      <c r="J64" s="10"/>
    </row>
    <row r="65" spans="1:10" x14ac:dyDescent="0.35">
      <c r="A65" s="53"/>
      <c r="B65" s="53"/>
      <c r="C65" s="53"/>
      <c r="D65" s="57"/>
      <c r="E65" s="52"/>
      <c r="F65" s="49"/>
      <c r="G65" s="48"/>
      <c r="J65" s="10"/>
    </row>
    <row r="66" spans="1:10" x14ac:dyDescent="0.35">
      <c r="A66" s="53"/>
      <c r="B66" s="53"/>
      <c r="C66" s="53"/>
      <c r="D66" s="57"/>
      <c r="E66" s="52"/>
      <c r="F66" s="49"/>
      <c r="G66" s="48"/>
      <c r="J66" s="10"/>
    </row>
    <row r="67" spans="1:10" x14ac:dyDescent="0.35">
      <c r="A67" s="16"/>
      <c r="B67" s="16"/>
      <c r="C67" s="15" t="s">
        <v>703</v>
      </c>
      <c r="D67" s="28"/>
      <c r="E67" s="55" t="s">
        <v>5</v>
      </c>
      <c r="F67" s="47">
        <v>30000</v>
      </c>
      <c r="G67" s="46" t="s">
        <v>4</v>
      </c>
      <c r="J67" s="10"/>
    </row>
    <row r="68" spans="1:10" x14ac:dyDescent="0.35">
      <c r="A68" s="16"/>
      <c r="B68" s="16"/>
      <c r="C68" s="16" t="s">
        <v>704</v>
      </c>
      <c r="D68" s="28"/>
      <c r="E68" s="18"/>
      <c r="F68" s="12"/>
      <c r="J68" s="10"/>
    </row>
    <row r="69" spans="1:10" x14ac:dyDescent="0.35">
      <c r="A69" s="16" t="s">
        <v>705</v>
      </c>
      <c r="B69" s="16"/>
      <c r="C69" s="16"/>
      <c r="D69" s="28"/>
      <c r="E69" s="18"/>
      <c r="F69" s="12"/>
      <c r="J69" s="10"/>
    </row>
    <row r="70" spans="1:10" x14ac:dyDescent="0.35">
      <c r="A70" s="16" t="s">
        <v>737</v>
      </c>
      <c r="B70" s="16"/>
      <c r="C70" s="16"/>
      <c r="D70" s="28"/>
      <c r="E70" s="18"/>
      <c r="F70" s="12"/>
      <c r="J70" s="10"/>
    </row>
    <row r="71" spans="1:10" x14ac:dyDescent="0.35">
      <c r="A71" s="62"/>
      <c r="B71" s="62"/>
      <c r="C71" s="87" t="s">
        <v>103</v>
      </c>
      <c r="D71" s="98"/>
      <c r="E71" s="89" t="s">
        <v>5</v>
      </c>
      <c r="F71" s="79">
        <v>493900</v>
      </c>
      <c r="G71" s="78" t="s">
        <v>4</v>
      </c>
      <c r="J71" s="10"/>
    </row>
    <row r="72" spans="1:10" x14ac:dyDescent="0.35">
      <c r="A72" s="62"/>
      <c r="B72" s="62"/>
      <c r="C72" s="62" t="s">
        <v>218</v>
      </c>
      <c r="D72" s="90"/>
      <c r="E72" s="91"/>
      <c r="F72" s="81"/>
      <c r="G72" s="80"/>
    </row>
    <row r="73" spans="1:10" x14ac:dyDescent="0.35">
      <c r="A73" s="62" t="s">
        <v>219</v>
      </c>
      <c r="B73" s="62"/>
      <c r="C73" s="62"/>
      <c r="D73" s="90"/>
      <c r="E73" s="91"/>
      <c r="F73" s="81"/>
      <c r="G73" s="80"/>
    </row>
    <row r="74" spans="1:10" x14ac:dyDescent="0.35">
      <c r="A74" s="62" t="s">
        <v>220</v>
      </c>
      <c r="B74" s="62"/>
      <c r="C74" s="62"/>
      <c r="D74" s="90"/>
      <c r="E74" s="91"/>
      <c r="F74" s="81"/>
      <c r="G74" s="80"/>
    </row>
    <row r="75" spans="1:10" x14ac:dyDescent="0.35">
      <c r="A75" s="62" t="s">
        <v>221</v>
      </c>
      <c r="B75" s="62"/>
      <c r="C75" s="62"/>
      <c r="D75" s="90"/>
      <c r="E75" s="91"/>
      <c r="F75" s="81"/>
      <c r="G75" s="80"/>
    </row>
    <row r="76" spans="1:10" x14ac:dyDescent="0.35">
      <c r="A76" s="62" t="s">
        <v>738</v>
      </c>
      <c r="B76" s="62"/>
      <c r="C76" s="62"/>
      <c r="D76" s="90"/>
      <c r="E76" s="91"/>
      <c r="F76" s="81"/>
      <c r="G76" s="80"/>
    </row>
    <row r="77" spans="1:10" x14ac:dyDescent="0.35">
      <c r="A77" s="62" t="s">
        <v>212</v>
      </c>
      <c r="B77" s="62"/>
      <c r="C77" s="62"/>
      <c r="D77" s="90"/>
      <c r="E77" s="91"/>
      <c r="F77" s="81"/>
      <c r="G77" s="80"/>
    </row>
    <row r="78" spans="1:10" x14ac:dyDescent="0.35">
      <c r="A78" s="16"/>
      <c r="B78" s="16"/>
      <c r="C78" s="16"/>
      <c r="D78" s="28"/>
      <c r="E78" s="18"/>
      <c r="F78" s="12"/>
    </row>
    <row r="79" spans="1:10" x14ac:dyDescent="0.35">
      <c r="A79" s="16"/>
      <c r="B79" s="54" t="s">
        <v>9</v>
      </c>
      <c r="C79" s="25"/>
      <c r="D79" s="68"/>
      <c r="E79" s="55" t="s">
        <v>3</v>
      </c>
      <c r="F79" s="51">
        <f>F80</f>
        <v>39420</v>
      </c>
      <c r="G79" s="46" t="s">
        <v>4</v>
      </c>
    </row>
    <row r="80" spans="1:10" x14ac:dyDescent="0.35">
      <c r="A80" s="16"/>
      <c r="B80" s="53"/>
      <c r="C80" s="54" t="s">
        <v>10</v>
      </c>
      <c r="D80" s="68"/>
      <c r="E80" s="55" t="s">
        <v>5</v>
      </c>
      <c r="F80" s="47">
        <v>39420</v>
      </c>
      <c r="G80" s="46" t="s">
        <v>4</v>
      </c>
    </row>
    <row r="81" spans="1:6" x14ac:dyDescent="0.35">
      <c r="C81" s="1" t="s">
        <v>377</v>
      </c>
      <c r="F81" s="21"/>
    </row>
    <row r="82" spans="1:6" x14ac:dyDescent="0.35">
      <c r="A82" s="1" t="s">
        <v>213</v>
      </c>
      <c r="F82" s="21"/>
    </row>
    <row r="83" spans="1:6" x14ac:dyDescent="0.35">
      <c r="A83" s="1" t="s">
        <v>214</v>
      </c>
      <c r="F83" s="21"/>
    </row>
    <row r="84" spans="1:6" x14ac:dyDescent="0.35">
      <c r="F84" s="21"/>
    </row>
    <row r="85" spans="1:6" x14ac:dyDescent="0.35">
      <c r="F85" s="21"/>
    </row>
    <row r="86" spans="1:6" x14ac:dyDescent="0.35">
      <c r="F86" s="21"/>
    </row>
    <row r="87" spans="1:6" x14ac:dyDescent="0.35">
      <c r="F87" s="21"/>
    </row>
    <row r="88" spans="1:6" x14ac:dyDescent="0.35">
      <c r="F88" s="21"/>
    </row>
  </sheetData>
  <mergeCells count="5">
    <mergeCell ref="A7:G7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6"/>
  <sheetViews>
    <sheetView tabSelected="1" topLeftCell="A235" workbookViewId="0">
      <selection activeCell="A238" sqref="A238:G249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8" width="9" style="1"/>
    <col min="9" max="9" width="26.625" style="1" customWidth="1"/>
    <col min="10" max="10" width="14.625" style="1" customWidth="1"/>
    <col min="11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11</v>
      </c>
      <c r="B5" s="110"/>
      <c r="C5" s="110"/>
      <c r="D5" s="110"/>
      <c r="E5" s="110"/>
      <c r="F5" s="110"/>
      <c r="G5" s="110"/>
      <c r="K5" s="10"/>
    </row>
    <row r="6" spans="1:11" ht="21" customHeight="1" x14ac:dyDescent="0.35">
      <c r="A6" s="45" t="s">
        <v>12</v>
      </c>
      <c r="B6" s="25"/>
      <c r="C6" s="25"/>
      <c r="D6" s="25"/>
      <c r="E6" s="46" t="s">
        <v>3</v>
      </c>
      <c r="F6" s="51">
        <f>F7+F83+F219</f>
        <v>16278000</v>
      </c>
      <c r="G6" s="46" t="s">
        <v>4</v>
      </c>
      <c r="I6" s="45" t="s">
        <v>350</v>
      </c>
      <c r="J6" s="64">
        <f>F6+F286+F298</f>
        <v>19691480</v>
      </c>
      <c r="K6" s="33"/>
    </row>
    <row r="7" spans="1:11" ht="21" customHeight="1" x14ac:dyDescent="0.35">
      <c r="B7" s="45" t="s">
        <v>13</v>
      </c>
      <c r="C7" s="25"/>
      <c r="D7" s="25"/>
      <c r="E7" s="46" t="s">
        <v>3</v>
      </c>
      <c r="F7" s="51">
        <f>F8+F43</f>
        <v>10661700</v>
      </c>
      <c r="G7" s="46" t="s">
        <v>4</v>
      </c>
      <c r="I7" s="45" t="s">
        <v>62</v>
      </c>
      <c r="J7" s="64">
        <f>การรักษาความสงบภายใน!F6</f>
        <v>366000</v>
      </c>
      <c r="K7" s="10"/>
    </row>
    <row r="8" spans="1:11" x14ac:dyDescent="0.35">
      <c r="C8" s="45" t="s">
        <v>14</v>
      </c>
      <c r="D8" s="25"/>
      <c r="E8" s="46" t="s">
        <v>3</v>
      </c>
      <c r="F8" s="50">
        <f>F9+F15+F22+F29+F36</f>
        <v>2624640</v>
      </c>
      <c r="G8" s="46" t="s">
        <v>4</v>
      </c>
      <c r="I8" s="45" t="s">
        <v>63</v>
      </c>
      <c r="J8" s="64">
        <f>การศึกษา!F6+การศึกษา!F108</f>
        <v>9933041</v>
      </c>
      <c r="K8" s="10"/>
    </row>
    <row r="9" spans="1:11" x14ac:dyDescent="0.35">
      <c r="C9" s="45" t="s">
        <v>15</v>
      </c>
      <c r="D9" s="45"/>
      <c r="E9" s="46" t="s">
        <v>5</v>
      </c>
      <c r="F9" s="47">
        <v>695520</v>
      </c>
      <c r="G9" s="46" t="s">
        <v>4</v>
      </c>
      <c r="I9" s="45" t="s">
        <v>351</v>
      </c>
      <c r="J9" s="66">
        <f>สาธารณสุข!F6+สาธารณสุข!F14+สาธารณสุข!F26</f>
        <v>929210</v>
      </c>
      <c r="K9" s="10"/>
    </row>
    <row r="10" spans="1:11" x14ac:dyDescent="0.35">
      <c r="C10" s="1" t="s">
        <v>222</v>
      </c>
      <c r="F10" s="12"/>
      <c r="I10" s="45" t="s">
        <v>75</v>
      </c>
      <c r="J10" s="64">
        <f>สังคมสงเคราะห์!F6</f>
        <v>0</v>
      </c>
      <c r="K10" s="10"/>
    </row>
    <row r="11" spans="1:11" x14ac:dyDescent="0.35">
      <c r="A11" s="1" t="s">
        <v>223</v>
      </c>
      <c r="F11" s="12"/>
      <c r="I11" s="45" t="s">
        <v>78</v>
      </c>
      <c r="J11" s="64">
        <f>เคหะและชุมชน!F6+เคหะและชุมชน!F112</f>
        <v>4032040</v>
      </c>
      <c r="K11" s="10"/>
    </row>
    <row r="12" spans="1:11" x14ac:dyDescent="0.35">
      <c r="A12" s="1" t="s">
        <v>224</v>
      </c>
      <c r="F12" s="12"/>
      <c r="I12" s="45" t="s">
        <v>352</v>
      </c>
      <c r="J12" s="64">
        <f>สร้างความเข้มแข็งของชุมชน!F6</f>
        <v>70000</v>
      </c>
      <c r="K12" s="10"/>
    </row>
    <row r="13" spans="1:11" x14ac:dyDescent="0.35">
      <c r="A13" s="1" t="s">
        <v>225</v>
      </c>
      <c r="F13" s="12"/>
      <c r="I13" s="45" t="s">
        <v>353</v>
      </c>
      <c r="J13" s="66">
        <f>การศาสนาวัฒนธรรมและนันทนาการ!F6+การศาสนาวัฒนธรรมและนันทนาการ!F24+การศาสนาวัฒนธรรมและนันทนาการ!F51</f>
        <v>1340000</v>
      </c>
      <c r="K13" s="10"/>
    </row>
    <row r="14" spans="1:11" x14ac:dyDescent="0.35">
      <c r="A14" s="1" t="s">
        <v>332</v>
      </c>
      <c r="F14" s="12"/>
      <c r="I14" s="2" t="s">
        <v>96</v>
      </c>
      <c r="J14" s="67">
        <f>อุตสาหกรรมและการโยธา!F6</f>
        <v>5076000</v>
      </c>
      <c r="K14" s="10"/>
    </row>
    <row r="15" spans="1:11" x14ac:dyDescent="0.35">
      <c r="C15" s="45" t="s">
        <v>16</v>
      </c>
      <c r="D15" s="45"/>
      <c r="E15" s="46" t="s">
        <v>5</v>
      </c>
      <c r="F15" s="47">
        <v>120000</v>
      </c>
      <c r="G15" s="46" t="s">
        <v>4</v>
      </c>
      <c r="I15" s="45" t="s">
        <v>87</v>
      </c>
      <c r="J15" s="64">
        <f>การเกษตร!F6+การเกษตร!F28</f>
        <v>2530000</v>
      </c>
      <c r="K15" s="10"/>
    </row>
    <row r="16" spans="1:11" x14ac:dyDescent="0.35">
      <c r="C16" s="1" t="s">
        <v>109</v>
      </c>
      <c r="F16" s="12"/>
      <c r="I16" s="45" t="s">
        <v>91</v>
      </c>
      <c r="J16" s="66">
        <v>0</v>
      </c>
      <c r="K16" s="10"/>
    </row>
    <row r="17" spans="1:11" x14ac:dyDescent="0.35">
      <c r="A17" s="1" t="s">
        <v>105</v>
      </c>
      <c r="F17" s="12"/>
      <c r="I17" s="69" t="s">
        <v>0</v>
      </c>
      <c r="J17" s="70">
        <f>งบกลาง!F8</f>
        <v>19402228.780000001</v>
      </c>
      <c r="K17" s="10"/>
    </row>
    <row r="18" spans="1:11" x14ac:dyDescent="0.35">
      <c r="A18" s="1" t="s">
        <v>619</v>
      </c>
      <c r="F18" s="12"/>
      <c r="I18" s="2" t="s">
        <v>3</v>
      </c>
      <c r="J18" s="37">
        <f>J6+J7+J8+J9+J11+J12+J13+J14+J15+J17</f>
        <v>63369999.780000001</v>
      </c>
      <c r="K18" s="32"/>
    </row>
    <row r="19" spans="1:11" x14ac:dyDescent="0.35">
      <c r="A19" s="1" t="s">
        <v>106</v>
      </c>
      <c r="F19" s="12"/>
      <c r="I19" s="2" t="s">
        <v>354</v>
      </c>
      <c r="J19" s="37">
        <f>'[1]8.รายละเอียดประมาณการรายรับ'!$B$6</f>
        <v>63500000</v>
      </c>
      <c r="K19" s="37"/>
    </row>
    <row r="20" spans="1:11" x14ac:dyDescent="0.35">
      <c r="A20" s="1" t="s">
        <v>107</v>
      </c>
      <c r="F20" s="12"/>
      <c r="I20" s="45" t="s">
        <v>355</v>
      </c>
      <c r="J20" s="71">
        <f>J19-J18</f>
        <v>130000.21999999881</v>
      </c>
      <c r="K20" s="32"/>
    </row>
    <row r="21" spans="1:11" x14ac:dyDescent="0.35">
      <c r="A21" s="1" t="s">
        <v>108</v>
      </c>
      <c r="F21" s="12"/>
      <c r="J21" s="10"/>
    </row>
    <row r="22" spans="1:11" x14ac:dyDescent="0.35">
      <c r="C22" s="45" t="s">
        <v>17</v>
      </c>
      <c r="D22" s="45"/>
      <c r="E22" s="46" t="s">
        <v>5</v>
      </c>
      <c r="F22" s="47">
        <v>120000</v>
      </c>
      <c r="G22" s="46" t="s">
        <v>4</v>
      </c>
      <c r="J22" s="10"/>
    </row>
    <row r="23" spans="1:11" x14ac:dyDescent="0.35">
      <c r="C23" s="1" t="s">
        <v>110</v>
      </c>
      <c r="F23" s="12"/>
      <c r="J23" s="10"/>
    </row>
    <row r="24" spans="1:11" x14ac:dyDescent="0.35">
      <c r="A24" s="1" t="s">
        <v>111</v>
      </c>
      <c r="F24" s="12"/>
      <c r="J24" s="10"/>
    </row>
    <row r="25" spans="1:11" x14ac:dyDescent="0.35">
      <c r="A25" s="1" t="s">
        <v>620</v>
      </c>
      <c r="F25" s="12"/>
      <c r="J25" s="10"/>
    </row>
    <row r="26" spans="1:11" x14ac:dyDescent="0.35">
      <c r="A26" s="1" t="s">
        <v>621</v>
      </c>
      <c r="F26" s="12"/>
      <c r="J26" s="10"/>
    </row>
    <row r="27" spans="1:11" x14ac:dyDescent="0.35">
      <c r="A27" s="1" t="s">
        <v>622</v>
      </c>
      <c r="F27" s="12"/>
      <c r="J27" s="10"/>
      <c r="K27" s="10"/>
    </row>
    <row r="28" spans="1:11" x14ac:dyDescent="0.35">
      <c r="A28" s="1" t="s">
        <v>112</v>
      </c>
      <c r="F28" s="12"/>
    </row>
    <row r="29" spans="1:11" x14ac:dyDescent="0.35">
      <c r="C29" s="45" t="s">
        <v>18</v>
      </c>
      <c r="D29" s="45"/>
      <c r="E29" s="46" t="s">
        <v>5</v>
      </c>
      <c r="F29" s="47">
        <v>198720</v>
      </c>
      <c r="G29" s="46" t="s">
        <v>4</v>
      </c>
    </row>
    <row r="30" spans="1:11" x14ac:dyDescent="0.35">
      <c r="C30" s="1" t="s">
        <v>226</v>
      </c>
      <c r="F30" s="12"/>
    </row>
    <row r="31" spans="1:11" x14ac:dyDescent="0.35">
      <c r="A31" s="1" t="s">
        <v>227</v>
      </c>
      <c r="F31" s="12"/>
    </row>
    <row r="32" spans="1:11" x14ac:dyDescent="0.35">
      <c r="A32" s="1" t="s">
        <v>228</v>
      </c>
      <c r="F32" s="12"/>
    </row>
    <row r="33" spans="1:9" x14ac:dyDescent="0.35">
      <c r="A33" s="1" t="s">
        <v>229</v>
      </c>
      <c r="F33" s="12"/>
    </row>
    <row r="34" spans="1:9" x14ac:dyDescent="0.35">
      <c r="A34" s="1" t="s">
        <v>230</v>
      </c>
      <c r="F34" s="12"/>
    </row>
    <row r="35" spans="1:9" x14ac:dyDescent="0.35">
      <c r="A35" s="1" t="s">
        <v>231</v>
      </c>
      <c r="F35" s="12"/>
    </row>
    <row r="36" spans="1:9" x14ac:dyDescent="0.35">
      <c r="C36" s="45" t="s">
        <v>19</v>
      </c>
      <c r="D36" s="45"/>
      <c r="E36" s="46" t="s">
        <v>5</v>
      </c>
      <c r="F36" s="47">
        <v>1490400</v>
      </c>
      <c r="G36" s="46" t="s">
        <v>4</v>
      </c>
    </row>
    <row r="37" spans="1:9" x14ac:dyDescent="0.35">
      <c r="C37" s="1" t="s">
        <v>232</v>
      </c>
      <c r="F37" s="12"/>
    </row>
    <row r="38" spans="1:9" x14ac:dyDescent="0.35">
      <c r="A38" s="24" t="s">
        <v>233</v>
      </c>
      <c r="F38" s="12"/>
    </row>
    <row r="39" spans="1:9" x14ac:dyDescent="0.35">
      <c r="A39" s="1" t="s">
        <v>113</v>
      </c>
      <c r="F39" s="12"/>
    </row>
    <row r="40" spans="1:9" x14ac:dyDescent="0.35">
      <c r="A40" s="1" t="s">
        <v>114</v>
      </c>
      <c r="F40" s="12"/>
    </row>
    <row r="41" spans="1:9" x14ac:dyDescent="0.35">
      <c r="A41" s="1" t="s">
        <v>115</v>
      </c>
      <c r="F41" s="12"/>
    </row>
    <row r="42" spans="1:9" x14ac:dyDescent="0.35">
      <c r="A42" s="1" t="s">
        <v>116</v>
      </c>
      <c r="F42" s="12"/>
      <c r="I42" s="7"/>
    </row>
    <row r="43" spans="1:9" x14ac:dyDescent="0.35">
      <c r="C43" s="45" t="s">
        <v>20</v>
      </c>
      <c r="D43" s="25"/>
      <c r="E43" s="46" t="s">
        <v>3</v>
      </c>
      <c r="F43" s="51">
        <f>F44+F49+F56+F67+F71+F78</f>
        <v>8037060</v>
      </c>
      <c r="G43" s="46" t="s">
        <v>4</v>
      </c>
    </row>
    <row r="44" spans="1:9" x14ac:dyDescent="0.35">
      <c r="C44" s="45" t="s">
        <v>21</v>
      </c>
      <c r="D44" s="45"/>
      <c r="E44" s="46" t="s">
        <v>5</v>
      </c>
      <c r="F44" s="47">
        <f>[2]เงินเดือน!$I$23</f>
        <v>4530720</v>
      </c>
      <c r="G44" s="46" t="s">
        <v>4</v>
      </c>
    </row>
    <row r="45" spans="1:9" x14ac:dyDescent="0.35">
      <c r="C45" s="1" t="s">
        <v>234</v>
      </c>
      <c r="F45" s="12"/>
    </row>
    <row r="46" spans="1:9" x14ac:dyDescent="0.35">
      <c r="A46" s="1" t="s">
        <v>333</v>
      </c>
      <c r="F46" s="12"/>
    </row>
    <row r="47" spans="1:9" x14ac:dyDescent="0.35">
      <c r="A47" s="1" t="s">
        <v>719</v>
      </c>
      <c r="F47" s="12"/>
    </row>
    <row r="48" spans="1:9" x14ac:dyDescent="0.35">
      <c r="A48" s="1" t="s">
        <v>718</v>
      </c>
      <c r="F48" s="12"/>
    </row>
    <row r="49" spans="1:7" x14ac:dyDescent="0.35">
      <c r="C49" s="56" t="s">
        <v>22</v>
      </c>
      <c r="D49" s="56"/>
      <c r="E49" s="63" t="s">
        <v>3</v>
      </c>
      <c r="F49" s="50">
        <f>F50+F53</f>
        <v>58320</v>
      </c>
      <c r="G49" s="63" t="s">
        <v>4</v>
      </c>
    </row>
    <row r="50" spans="1:7" x14ac:dyDescent="0.35">
      <c r="A50" s="25"/>
      <c r="B50" s="25"/>
      <c r="C50" s="45" t="s">
        <v>336</v>
      </c>
      <c r="D50" s="45"/>
      <c r="E50" s="46" t="s">
        <v>5</v>
      </c>
      <c r="F50" s="47">
        <v>4320</v>
      </c>
      <c r="G50" s="46" t="s">
        <v>4</v>
      </c>
    </row>
    <row r="51" spans="1:7" x14ac:dyDescent="0.35">
      <c r="A51" s="25"/>
      <c r="B51" s="25"/>
      <c r="C51" s="25" t="s">
        <v>308</v>
      </c>
      <c r="D51" s="25"/>
      <c r="E51" s="46"/>
      <c r="F51" s="51"/>
      <c r="G51" s="46"/>
    </row>
    <row r="52" spans="1:7" x14ac:dyDescent="0.35">
      <c r="A52" s="25" t="s">
        <v>309</v>
      </c>
      <c r="B52" s="25"/>
      <c r="C52" s="25"/>
      <c r="D52" s="25"/>
      <c r="E52" s="46"/>
      <c r="F52" s="51"/>
      <c r="G52" s="46"/>
    </row>
    <row r="53" spans="1:7" x14ac:dyDescent="0.35">
      <c r="A53" s="25"/>
      <c r="B53" s="25"/>
      <c r="C53" s="45" t="s">
        <v>337</v>
      </c>
      <c r="D53" s="45"/>
      <c r="E53" s="46" t="s">
        <v>5</v>
      </c>
      <c r="F53" s="47">
        <v>54000</v>
      </c>
      <c r="G53" s="46" t="s">
        <v>4</v>
      </c>
    </row>
    <row r="54" spans="1:7" x14ac:dyDescent="0.35">
      <c r="A54" s="25"/>
      <c r="B54" s="25"/>
      <c r="C54" s="25" t="s">
        <v>338</v>
      </c>
      <c r="D54" s="25"/>
      <c r="E54" s="48"/>
      <c r="F54" s="49"/>
      <c r="G54" s="48"/>
    </row>
    <row r="55" spans="1:7" x14ac:dyDescent="0.35">
      <c r="A55" s="25" t="s">
        <v>378</v>
      </c>
      <c r="B55" s="25"/>
      <c r="C55" s="25"/>
      <c r="D55" s="25"/>
      <c r="E55" s="48"/>
      <c r="F55" s="49"/>
      <c r="G55" s="48"/>
    </row>
    <row r="56" spans="1:7" x14ac:dyDescent="0.35">
      <c r="C56" s="45" t="s">
        <v>23</v>
      </c>
      <c r="D56" s="45"/>
      <c r="E56" s="46" t="s">
        <v>5</v>
      </c>
      <c r="F56" s="47">
        <v>162000</v>
      </c>
      <c r="G56" s="46" t="s">
        <v>4</v>
      </c>
    </row>
    <row r="57" spans="1:7" x14ac:dyDescent="0.35">
      <c r="C57" s="1" t="s">
        <v>409</v>
      </c>
      <c r="F57" s="12"/>
    </row>
    <row r="58" spans="1:7" x14ac:dyDescent="0.35">
      <c r="A58" s="1" t="s">
        <v>410</v>
      </c>
      <c r="F58" s="12"/>
    </row>
    <row r="59" spans="1:7" x14ac:dyDescent="0.35">
      <c r="A59" s="1" t="s">
        <v>411</v>
      </c>
      <c r="F59" s="12"/>
    </row>
    <row r="60" spans="1:7" x14ac:dyDescent="0.35">
      <c r="A60" s="1" t="s">
        <v>412</v>
      </c>
      <c r="F60" s="12"/>
    </row>
    <row r="61" spans="1:7" x14ac:dyDescent="0.35">
      <c r="A61" s="1" t="s">
        <v>413</v>
      </c>
      <c r="F61" s="12"/>
    </row>
    <row r="62" spans="1:7" x14ac:dyDescent="0.35">
      <c r="A62" s="1" t="s">
        <v>414</v>
      </c>
      <c r="F62" s="12"/>
    </row>
    <row r="63" spans="1:7" x14ac:dyDescent="0.35">
      <c r="A63" s="1" t="s">
        <v>465</v>
      </c>
      <c r="F63" s="12"/>
    </row>
    <row r="64" spans="1:7" x14ac:dyDescent="0.35">
      <c r="F64" s="12"/>
    </row>
    <row r="65" spans="1:9" x14ac:dyDescent="0.35">
      <c r="F65" s="12"/>
    </row>
    <row r="66" spans="1:9" x14ac:dyDescent="0.35">
      <c r="F66" s="12"/>
    </row>
    <row r="67" spans="1:9" x14ac:dyDescent="0.35">
      <c r="C67" s="45" t="s">
        <v>24</v>
      </c>
      <c r="D67" s="45"/>
      <c r="E67" s="46" t="s">
        <v>5</v>
      </c>
      <c r="F67" s="47">
        <v>2881320</v>
      </c>
      <c r="G67" s="46" t="s">
        <v>4</v>
      </c>
      <c r="I67" s="1">
        <v>2881320</v>
      </c>
    </row>
    <row r="68" spans="1:9" x14ac:dyDescent="0.35">
      <c r="C68" s="1" t="s">
        <v>255</v>
      </c>
      <c r="F68" s="12"/>
    </row>
    <row r="69" spans="1:9" x14ac:dyDescent="0.35">
      <c r="A69" s="1" t="s">
        <v>256</v>
      </c>
      <c r="F69" s="12"/>
    </row>
    <row r="70" spans="1:9" x14ac:dyDescent="0.35">
      <c r="A70" s="1" t="s">
        <v>415</v>
      </c>
      <c r="F70" s="12"/>
    </row>
    <row r="71" spans="1:9" x14ac:dyDescent="0.35">
      <c r="C71" s="45" t="s">
        <v>25</v>
      </c>
      <c r="D71" s="45"/>
      <c r="E71" s="46" t="s">
        <v>3</v>
      </c>
      <c r="F71" s="47">
        <f>[2]ค่าครองชีพ!$G$28</f>
        <v>320700</v>
      </c>
      <c r="G71" s="46" t="s">
        <v>4</v>
      </c>
    </row>
    <row r="72" spans="1:9" x14ac:dyDescent="0.35">
      <c r="C72" s="1" t="s">
        <v>364</v>
      </c>
      <c r="E72" s="4"/>
      <c r="F72" s="22"/>
      <c r="G72" s="4"/>
    </row>
    <row r="73" spans="1:9" x14ac:dyDescent="0.35">
      <c r="A73" s="1" t="s">
        <v>365</v>
      </c>
      <c r="E73" s="4"/>
      <c r="F73" s="22"/>
      <c r="G73" s="4"/>
    </row>
    <row r="74" spans="1:9" x14ac:dyDescent="0.35">
      <c r="A74" s="1" t="s">
        <v>366</v>
      </c>
      <c r="E74" s="4"/>
      <c r="F74" s="22"/>
      <c r="G74" s="4"/>
    </row>
    <row r="75" spans="1:9" x14ac:dyDescent="0.35">
      <c r="A75" s="1" t="s">
        <v>361</v>
      </c>
      <c r="E75" s="4"/>
      <c r="F75" s="22"/>
      <c r="G75" s="4"/>
    </row>
    <row r="76" spans="1:9" x14ac:dyDescent="0.35">
      <c r="A76" s="1" t="s">
        <v>416</v>
      </c>
      <c r="E76" s="4"/>
      <c r="F76" s="22"/>
      <c r="G76" s="4"/>
    </row>
    <row r="77" spans="1:9" x14ac:dyDescent="0.35">
      <c r="A77" s="1" t="s">
        <v>358</v>
      </c>
      <c r="E77" s="4"/>
      <c r="F77" s="22"/>
      <c r="G77" s="4"/>
    </row>
    <row r="78" spans="1:9" x14ac:dyDescent="0.35">
      <c r="C78" s="45" t="s">
        <v>26</v>
      </c>
      <c r="D78" s="45"/>
      <c r="E78" s="46" t="s">
        <v>5</v>
      </c>
      <c r="F78" s="47">
        <v>84000</v>
      </c>
      <c r="G78" s="46" t="s">
        <v>4</v>
      </c>
    </row>
    <row r="79" spans="1:9" x14ac:dyDescent="0.35">
      <c r="C79" s="1" t="s">
        <v>417</v>
      </c>
      <c r="F79" s="12"/>
    </row>
    <row r="80" spans="1:9" x14ac:dyDescent="0.35">
      <c r="A80" s="1" t="s">
        <v>418</v>
      </c>
      <c r="F80" s="12"/>
    </row>
    <row r="81" spans="1:7" x14ac:dyDescent="0.35">
      <c r="A81" s="1" t="s">
        <v>419</v>
      </c>
      <c r="F81" s="12"/>
    </row>
    <row r="82" spans="1:7" x14ac:dyDescent="0.35">
      <c r="A82" s="1" t="s">
        <v>420</v>
      </c>
      <c r="F82" s="12"/>
    </row>
    <row r="83" spans="1:7" x14ac:dyDescent="0.35">
      <c r="B83" s="45" t="s">
        <v>27</v>
      </c>
      <c r="C83" s="25"/>
      <c r="D83" s="25"/>
      <c r="E83" s="46" t="s">
        <v>3</v>
      </c>
      <c r="F83" s="51">
        <f>F84+F110+F157+F202</f>
        <v>5124800</v>
      </c>
      <c r="G83" s="46" t="s">
        <v>4</v>
      </c>
    </row>
    <row r="84" spans="1:7" x14ac:dyDescent="0.35">
      <c r="C84" s="45" t="s">
        <v>28</v>
      </c>
      <c r="D84" s="25"/>
      <c r="E84" s="46" t="s">
        <v>3</v>
      </c>
      <c r="F84" s="51">
        <f>F85+F95+F100+F104+F107</f>
        <v>414800</v>
      </c>
      <c r="G84" s="46" t="s">
        <v>4</v>
      </c>
    </row>
    <row r="85" spans="1:7" x14ac:dyDescent="0.35">
      <c r="C85" s="45" t="s">
        <v>29</v>
      </c>
      <c r="D85" s="45"/>
      <c r="E85" s="46" t="s">
        <v>3</v>
      </c>
      <c r="F85" s="51">
        <f>F86+F90</f>
        <v>110000</v>
      </c>
      <c r="G85" s="46" t="s">
        <v>4</v>
      </c>
    </row>
    <row r="86" spans="1:7" x14ac:dyDescent="0.35">
      <c r="C86" s="25" t="s">
        <v>313</v>
      </c>
      <c r="D86" s="25"/>
      <c r="E86" s="48" t="s">
        <v>5</v>
      </c>
      <c r="F86" s="49">
        <v>10000</v>
      </c>
      <c r="G86" s="48" t="s">
        <v>4</v>
      </c>
    </row>
    <row r="87" spans="1:7" x14ac:dyDescent="0.35">
      <c r="A87" s="1" t="s">
        <v>187</v>
      </c>
      <c r="F87" s="12"/>
    </row>
    <row r="88" spans="1:7" x14ac:dyDescent="0.35">
      <c r="C88" s="1" t="s">
        <v>117</v>
      </c>
      <c r="F88" s="12"/>
    </row>
    <row r="89" spans="1:7" x14ac:dyDescent="0.35">
      <c r="A89" s="1" t="s">
        <v>118</v>
      </c>
      <c r="F89" s="12"/>
    </row>
    <row r="90" spans="1:7" x14ac:dyDescent="0.35">
      <c r="C90" s="25" t="s">
        <v>314</v>
      </c>
      <c r="D90" s="25"/>
      <c r="E90" s="48" t="s">
        <v>5</v>
      </c>
      <c r="F90" s="49">
        <v>100000</v>
      </c>
      <c r="G90" s="48" t="s">
        <v>4</v>
      </c>
    </row>
    <row r="91" spans="1:7" x14ac:dyDescent="0.35">
      <c r="C91" s="1" t="s">
        <v>235</v>
      </c>
      <c r="F91" s="12"/>
    </row>
    <row r="92" spans="1:7" x14ac:dyDescent="0.35">
      <c r="A92" s="1" t="s">
        <v>236</v>
      </c>
      <c r="F92" s="12"/>
    </row>
    <row r="93" spans="1:7" x14ac:dyDescent="0.35">
      <c r="A93" s="1" t="s">
        <v>237</v>
      </c>
      <c r="F93" s="12"/>
    </row>
    <row r="94" spans="1:7" x14ac:dyDescent="0.35">
      <c r="A94" s="1" t="s">
        <v>238</v>
      </c>
      <c r="C94" s="25"/>
      <c r="D94" s="25"/>
      <c r="E94" s="48"/>
      <c r="F94" s="49"/>
      <c r="G94" s="48"/>
    </row>
    <row r="95" spans="1:7" x14ac:dyDescent="0.35">
      <c r="C95" s="45" t="s">
        <v>30</v>
      </c>
      <c r="D95" s="45"/>
      <c r="E95" s="46" t="s">
        <v>5</v>
      </c>
      <c r="F95" s="47">
        <v>10000</v>
      </c>
      <c r="G95" s="46" t="s">
        <v>4</v>
      </c>
    </row>
    <row r="96" spans="1:7" x14ac:dyDescent="0.35">
      <c r="C96" s="1" t="s">
        <v>119</v>
      </c>
      <c r="F96" s="12"/>
    </row>
    <row r="97" spans="1:7" x14ac:dyDescent="0.35">
      <c r="A97" s="1" t="s">
        <v>120</v>
      </c>
      <c r="F97" s="12"/>
    </row>
    <row r="98" spans="1:7" x14ac:dyDescent="0.35">
      <c r="A98" s="1" t="s">
        <v>316</v>
      </c>
      <c r="F98" s="12"/>
    </row>
    <row r="99" spans="1:7" x14ac:dyDescent="0.35">
      <c r="A99" s="1" t="s">
        <v>315</v>
      </c>
      <c r="F99" s="12"/>
    </row>
    <row r="100" spans="1:7" x14ac:dyDescent="0.35">
      <c r="C100" s="45" t="s">
        <v>31</v>
      </c>
      <c r="D100" s="45"/>
      <c r="E100" s="46" t="s">
        <v>5</v>
      </c>
      <c r="F100" s="47">
        <v>40000</v>
      </c>
      <c r="G100" s="46" t="s">
        <v>4</v>
      </c>
    </row>
    <row r="101" spans="1:7" x14ac:dyDescent="0.35">
      <c r="C101" s="1" t="s">
        <v>240</v>
      </c>
      <c r="F101" s="12"/>
    </row>
    <row r="102" spans="1:7" x14ac:dyDescent="0.35">
      <c r="A102" s="1" t="s">
        <v>242</v>
      </c>
      <c r="F102" s="12"/>
    </row>
    <row r="103" spans="1:7" x14ac:dyDescent="0.35">
      <c r="A103" s="1" t="s">
        <v>241</v>
      </c>
      <c r="F103" s="12"/>
    </row>
    <row r="104" spans="1:7" x14ac:dyDescent="0.35">
      <c r="C104" s="45" t="s">
        <v>32</v>
      </c>
      <c r="D104" s="45"/>
      <c r="E104" s="46" t="s">
        <v>5</v>
      </c>
      <c r="F104" s="47">
        <v>214800</v>
      </c>
      <c r="G104" s="46" t="s">
        <v>4</v>
      </c>
    </row>
    <row r="105" spans="1:7" x14ac:dyDescent="0.35">
      <c r="C105" s="1" t="s">
        <v>244</v>
      </c>
      <c r="F105" s="12"/>
    </row>
    <row r="106" spans="1:7" x14ac:dyDescent="0.35">
      <c r="A106" s="1" t="s">
        <v>421</v>
      </c>
      <c r="F106" s="12"/>
    </row>
    <row r="107" spans="1:7" x14ac:dyDescent="0.35">
      <c r="C107" s="45" t="s">
        <v>33</v>
      </c>
      <c r="D107" s="45"/>
      <c r="E107" s="46" t="s">
        <v>5</v>
      </c>
      <c r="F107" s="47">
        <v>40000</v>
      </c>
      <c r="G107" s="46" t="s">
        <v>4</v>
      </c>
    </row>
    <row r="108" spans="1:7" x14ac:dyDescent="0.35">
      <c r="C108" s="1" t="s">
        <v>246</v>
      </c>
      <c r="F108" s="12"/>
    </row>
    <row r="109" spans="1:7" x14ac:dyDescent="0.35">
      <c r="A109" s="1" t="s">
        <v>245</v>
      </c>
      <c r="F109" s="12"/>
    </row>
    <row r="110" spans="1:7" x14ac:dyDescent="0.35">
      <c r="C110" s="45" t="s">
        <v>34</v>
      </c>
      <c r="D110" s="25"/>
      <c r="E110" s="46" t="s">
        <v>3</v>
      </c>
      <c r="F110" s="51">
        <f>F111+F118+F123+F130+F138+F143+F148+F154</f>
        <v>2820000</v>
      </c>
      <c r="G110" s="46" t="s">
        <v>4</v>
      </c>
    </row>
    <row r="111" spans="1:7" x14ac:dyDescent="0.35">
      <c r="C111" s="45" t="s">
        <v>35</v>
      </c>
      <c r="D111" s="45"/>
      <c r="E111" s="46" t="s">
        <v>5</v>
      </c>
      <c r="F111" s="47">
        <v>1700000</v>
      </c>
      <c r="G111" s="46" t="s">
        <v>4</v>
      </c>
    </row>
    <row r="112" spans="1:7" x14ac:dyDescent="0.35">
      <c r="C112" s="1" t="s">
        <v>247</v>
      </c>
      <c r="F112" s="12"/>
    </row>
    <row r="113" spans="1:7" x14ac:dyDescent="0.35">
      <c r="A113" s="1" t="s">
        <v>248</v>
      </c>
      <c r="F113" s="12"/>
    </row>
    <row r="114" spans="1:7" x14ac:dyDescent="0.35">
      <c r="A114" s="1" t="s">
        <v>249</v>
      </c>
      <c r="F114" s="12"/>
    </row>
    <row r="115" spans="1:7" x14ac:dyDescent="0.35">
      <c r="A115" s="1" t="s">
        <v>788</v>
      </c>
      <c r="F115" s="12"/>
    </row>
    <row r="116" spans="1:7" x14ac:dyDescent="0.35">
      <c r="A116" s="1" t="s">
        <v>789</v>
      </c>
      <c r="F116" s="12"/>
    </row>
    <row r="117" spans="1:7" x14ac:dyDescent="0.35">
      <c r="C117" s="2" t="s">
        <v>36</v>
      </c>
      <c r="D117" s="2"/>
      <c r="E117" s="4"/>
      <c r="F117" s="22"/>
      <c r="G117" s="4"/>
    </row>
    <row r="118" spans="1:7" x14ac:dyDescent="0.35">
      <c r="C118" s="45" t="s">
        <v>319</v>
      </c>
      <c r="D118" s="45"/>
      <c r="E118" s="46" t="s">
        <v>5</v>
      </c>
      <c r="F118" s="47">
        <v>50000</v>
      </c>
      <c r="G118" s="46" t="s">
        <v>4</v>
      </c>
    </row>
    <row r="119" spans="1:7" x14ac:dyDescent="0.35">
      <c r="C119" s="1" t="s">
        <v>122</v>
      </c>
      <c r="F119" s="12"/>
    </row>
    <row r="120" spans="1:7" x14ac:dyDescent="0.35">
      <c r="A120" s="1" t="s">
        <v>123</v>
      </c>
      <c r="F120" s="12"/>
    </row>
    <row r="121" spans="1:7" x14ac:dyDescent="0.35">
      <c r="A121" s="1" t="s">
        <v>124</v>
      </c>
      <c r="F121" s="12"/>
    </row>
    <row r="122" spans="1:7" x14ac:dyDescent="0.35">
      <c r="A122" s="1" t="s">
        <v>125</v>
      </c>
      <c r="F122" s="12"/>
    </row>
    <row r="123" spans="1:7" x14ac:dyDescent="0.35">
      <c r="C123" s="45" t="s">
        <v>320</v>
      </c>
      <c r="D123" s="45"/>
      <c r="E123" s="46" t="s">
        <v>5</v>
      </c>
      <c r="F123" s="47">
        <v>30000</v>
      </c>
      <c r="G123" s="46" t="s">
        <v>4</v>
      </c>
    </row>
    <row r="124" spans="1:7" x14ac:dyDescent="0.35">
      <c r="C124" s="1" t="s">
        <v>126</v>
      </c>
      <c r="F124" s="12"/>
    </row>
    <row r="125" spans="1:7" x14ac:dyDescent="0.35">
      <c r="A125" s="1" t="s">
        <v>127</v>
      </c>
      <c r="F125" s="12"/>
    </row>
    <row r="126" spans="1:7" x14ac:dyDescent="0.35">
      <c r="A126" s="1" t="s">
        <v>250</v>
      </c>
      <c r="F126" s="12"/>
    </row>
    <row r="127" spans="1:7" x14ac:dyDescent="0.35">
      <c r="A127" s="1" t="s">
        <v>251</v>
      </c>
      <c r="F127" s="12"/>
    </row>
    <row r="128" spans="1:7" x14ac:dyDescent="0.35">
      <c r="A128" s="1" t="s">
        <v>253</v>
      </c>
      <c r="F128" s="12"/>
    </row>
    <row r="129" spans="1:7" x14ac:dyDescent="0.35">
      <c r="A129" s="1" t="s">
        <v>252</v>
      </c>
      <c r="F129" s="12"/>
    </row>
    <row r="130" spans="1:7" x14ac:dyDescent="0.35">
      <c r="A130" s="77"/>
      <c r="B130" s="77"/>
      <c r="C130" s="76" t="s">
        <v>321</v>
      </c>
      <c r="D130" s="76"/>
      <c r="E130" s="78" t="s">
        <v>5</v>
      </c>
      <c r="F130" s="79">
        <v>40000</v>
      </c>
      <c r="G130" s="78" t="s">
        <v>4</v>
      </c>
    </row>
    <row r="131" spans="1:7" x14ac:dyDescent="0.35">
      <c r="A131" s="77"/>
      <c r="B131" s="77"/>
      <c r="C131" s="77" t="s">
        <v>128</v>
      </c>
      <c r="D131" s="77"/>
      <c r="E131" s="80"/>
      <c r="F131" s="81"/>
      <c r="G131" s="80"/>
    </row>
    <row r="132" spans="1:7" x14ac:dyDescent="0.35">
      <c r="A132" s="77" t="s">
        <v>129</v>
      </c>
      <c r="B132" s="77"/>
      <c r="C132" s="77"/>
      <c r="D132" s="77"/>
      <c r="E132" s="80"/>
      <c r="F132" s="81"/>
      <c r="G132" s="80"/>
    </row>
    <row r="133" spans="1:7" x14ac:dyDescent="0.35">
      <c r="A133" s="77" t="s">
        <v>254</v>
      </c>
      <c r="B133" s="77"/>
      <c r="C133" s="77"/>
      <c r="D133" s="77"/>
      <c r="E133" s="80"/>
      <c r="F133" s="81"/>
      <c r="G133" s="80"/>
    </row>
    <row r="134" spans="1:7" x14ac:dyDescent="0.35">
      <c r="A134" s="77" t="s">
        <v>773</v>
      </c>
      <c r="B134" s="77"/>
      <c r="C134" s="77"/>
      <c r="D134" s="77"/>
      <c r="E134" s="80"/>
      <c r="F134" s="81"/>
      <c r="G134" s="80"/>
    </row>
    <row r="135" spans="1:7" x14ac:dyDescent="0.35">
      <c r="A135" s="77" t="s">
        <v>774</v>
      </c>
      <c r="B135" s="77"/>
      <c r="C135" s="77"/>
      <c r="D135" s="77"/>
      <c r="E135" s="80"/>
      <c r="F135" s="81"/>
      <c r="G135" s="80"/>
    </row>
    <row r="136" spans="1:7" x14ac:dyDescent="0.35">
      <c r="C136" s="2" t="s">
        <v>130</v>
      </c>
      <c r="D136" s="2"/>
      <c r="E136" s="4"/>
      <c r="F136" s="22"/>
      <c r="G136" s="4"/>
    </row>
    <row r="137" spans="1:7" x14ac:dyDescent="0.35">
      <c r="A137" s="2" t="s">
        <v>180</v>
      </c>
      <c r="C137" s="2"/>
      <c r="D137" s="2"/>
      <c r="E137" s="4"/>
      <c r="F137" s="22"/>
      <c r="G137" s="4"/>
    </row>
    <row r="138" spans="1:7" x14ac:dyDescent="0.35">
      <c r="C138" s="45" t="s">
        <v>383</v>
      </c>
      <c r="D138" s="45"/>
      <c r="E138" s="46" t="s">
        <v>5</v>
      </c>
      <c r="F138" s="47">
        <v>350000</v>
      </c>
      <c r="G138" s="46" t="s">
        <v>4</v>
      </c>
    </row>
    <row r="139" spans="1:7" x14ac:dyDescent="0.35">
      <c r="C139" s="1" t="s">
        <v>131</v>
      </c>
      <c r="F139" s="12"/>
    </row>
    <row r="140" spans="1:7" x14ac:dyDescent="0.35">
      <c r="A140" s="1" t="s">
        <v>132</v>
      </c>
      <c r="F140" s="12"/>
    </row>
    <row r="141" spans="1:7" x14ac:dyDescent="0.35">
      <c r="A141" s="1" t="s">
        <v>133</v>
      </c>
      <c r="F141" s="12"/>
    </row>
    <row r="142" spans="1:7" x14ac:dyDescent="0.35">
      <c r="A142" s="1" t="s">
        <v>134</v>
      </c>
      <c r="F142" s="12"/>
    </row>
    <row r="143" spans="1:7" x14ac:dyDescent="0.35">
      <c r="A143" s="77"/>
      <c r="B143" s="77"/>
      <c r="C143" s="103" t="s">
        <v>540</v>
      </c>
      <c r="D143" s="103"/>
      <c r="E143" s="78" t="s">
        <v>5</v>
      </c>
      <c r="F143" s="79">
        <v>200000</v>
      </c>
      <c r="G143" s="78" t="s">
        <v>4</v>
      </c>
    </row>
    <row r="144" spans="1:7" x14ac:dyDescent="0.35">
      <c r="A144" s="77"/>
      <c r="B144" s="77"/>
      <c r="C144" s="77" t="s">
        <v>135</v>
      </c>
      <c r="D144" s="101"/>
      <c r="E144" s="80"/>
      <c r="F144" s="81"/>
      <c r="G144" s="80"/>
    </row>
    <row r="145" spans="1:12" x14ac:dyDescent="0.35">
      <c r="A145" s="77" t="s">
        <v>495</v>
      </c>
      <c r="B145" s="77"/>
      <c r="C145" s="77"/>
      <c r="D145" s="101"/>
      <c r="E145" s="80"/>
      <c r="F145" s="81"/>
      <c r="G145" s="80"/>
    </row>
    <row r="146" spans="1:12" x14ac:dyDescent="0.35">
      <c r="A146" s="77" t="s">
        <v>136</v>
      </c>
      <c r="B146" s="77"/>
      <c r="C146" s="77"/>
      <c r="D146" s="101"/>
      <c r="E146" s="80"/>
      <c r="F146" s="81"/>
      <c r="G146" s="80"/>
    </row>
    <row r="147" spans="1:12" x14ac:dyDescent="0.35">
      <c r="A147" s="77" t="s">
        <v>496</v>
      </c>
      <c r="B147" s="77"/>
      <c r="C147" s="77"/>
      <c r="D147" s="101"/>
      <c r="E147" s="80"/>
      <c r="F147" s="81"/>
      <c r="G147" s="80"/>
    </row>
    <row r="148" spans="1:12" x14ac:dyDescent="0.35">
      <c r="A148" s="77"/>
      <c r="B148" s="77"/>
      <c r="C148" s="76" t="s">
        <v>545</v>
      </c>
      <c r="D148" s="76"/>
      <c r="E148" s="78" t="s">
        <v>5</v>
      </c>
      <c r="F148" s="79">
        <v>100000</v>
      </c>
      <c r="G148" s="78" t="s">
        <v>4</v>
      </c>
    </row>
    <row r="149" spans="1:12" x14ac:dyDescent="0.35">
      <c r="A149" s="77"/>
      <c r="B149" s="77"/>
      <c r="C149" s="77" t="s">
        <v>137</v>
      </c>
      <c r="D149" s="77"/>
      <c r="E149" s="80"/>
      <c r="F149" s="100"/>
      <c r="G149" s="80"/>
    </row>
    <row r="150" spans="1:12" x14ac:dyDescent="0.35">
      <c r="A150" s="77" t="s">
        <v>623</v>
      </c>
      <c r="B150" s="77"/>
      <c r="C150" s="77"/>
      <c r="D150" s="77"/>
      <c r="E150" s="80"/>
      <c r="F150" s="100"/>
      <c r="G150" s="80"/>
      <c r="J150" s="1" t="s">
        <v>644</v>
      </c>
      <c r="K150" s="5">
        <v>67200</v>
      </c>
      <c r="L150" s="1">
        <f>67200*2</f>
        <v>134400</v>
      </c>
    </row>
    <row r="151" spans="1:12" x14ac:dyDescent="0.35">
      <c r="A151" s="77" t="s">
        <v>422</v>
      </c>
      <c r="B151" s="77"/>
      <c r="C151" s="77"/>
      <c r="D151" s="77"/>
      <c r="E151" s="80"/>
      <c r="F151" s="100"/>
      <c r="G151" s="80"/>
      <c r="J151" s="1" t="s">
        <v>646</v>
      </c>
      <c r="K151" s="5" t="s">
        <v>647</v>
      </c>
      <c r="L151" s="1">
        <f>37200*2</f>
        <v>74400</v>
      </c>
    </row>
    <row r="152" spans="1:12" x14ac:dyDescent="0.35">
      <c r="A152" s="77" t="s">
        <v>266</v>
      </c>
      <c r="B152" s="77"/>
      <c r="C152" s="77"/>
      <c r="D152" s="77"/>
      <c r="E152" s="80"/>
      <c r="F152" s="100"/>
      <c r="G152" s="80"/>
      <c r="J152" s="1" t="s">
        <v>648</v>
      </c>
      <c r="K152" s="5">
        <v>43700</v>
      </c>
      <c r="L152" s="1">
        <v>43700</v>
      </c>
    </row>
    <row r="153" spans="1:12" s="2" customFormat="1" x14ac:dyDescent="0.35">
      <c r="A153" s="77" t="s">
        <v>423</v>
      </c>
      <c r="B153" s="77"/>
      <c r="C153" s="77"/>
      <c r="D153" s="77"/>
      <c r="E153" s="80"/>
      <c r="F153" s="100"/>
      <c r="G153" s="80"/>
      <c r="J153" s="1" t="s">
        <v>649</v>
      </c>
      <c r="K153" s="1">
        <v>45700</v>
      </c>
      <c r="L153" s="1">
        <v>45700</v>
      </c>
    </row>
    <row r="154" spans="1:12" x14ac:dyDescent="0.35">
      <c r="C154" s="45" t="s">
        <v>37</v>
      </c>
      <c r="D154" s="45"/>
      <c r="E154" s="46" t="s">
        <v>5</v>
      </c>
      <c r="F154" s="47">
        <v>350000</v>
      </c>
      <c r="G154" s="46" t="s">
        <v>4</v>
      </c>
      <c r="J154" s="1" t="s">
        <v>650</v>
      </c>
      <c r="K154" s="1">
        <v>45700</v>
      </c>
      <c r="L154" s="1">
        <v>45700</v>
      </c>
    </row>
    <row r="155" spans="1:12" x14ac:dyDescent="0.35">
      <c r="C155" s="1" t="s">
        <v>138</v>
      </c>
      <c r="F155" s="12"/>
      <c r="J155" s="1" t="s">
        <v>651</v>
      </c>
      <c r="K155" s="5" t="s">
        <v>652</v>
      </c>
      <c r="L155" s="1">
        <f>3600*2</f>
        <v>7200</v>
      </c>
    </row>
    <row r="156" spans="1:12" x14ac:dyDescent="0.35">
      <c r="A156" s="1" t="s">
        <v>139</v>
      </c>
      <c r="F156" s="12"/>
      <c r="J156" s="1" t="s">
        <v>653</v>
      </c>
      <c r="K156" s="1">
        <v>3600</v>
      </c>
      <c r="L156" s="1">
        <v>3600</v>
      </c>
    </row>
    <row r="157" spans="1:12" x14ac:dyDescent="0.35">
      <c r="A157" s="45"/>
      <c r="B157" s="45"/>
      <c r="C157" s="45" t="s">
        <v>38</v>
      </c>
      <c r="D157" s="45"/>
      <c r="E157" s="46" t="s">
        <v>3</v>
      </c>
      <c r="F157" s="51">
        <f>F158+F162+F166+F170+F173+F176+F182+F186+F190+F195+F199</f>
        <v>1280000</v>
      </c>
      <c r="G157" s="46" t="s">
        <v>4</v>
      </c>
      <c r="L157" s="1">
        <f>SUM(L150:L156)</f>
        <v>354700</v>
      </c>
    </row>
    <row r="158" spans="1:12" x14ac:dyDescent="0.35">
      <c r="A158" s="25"/>
      <c r="B158" s="25"/>
      <c r="C158" s="45" t="s">
        <v>39</v>
      </c>
      <c r="D158" s="45"/>
      <c r="E158" s="46" t="s">
        <v>5</v>
      </c>
      <c r="F158" s="47">
        <v>150000</v>
      </c>
      <c r="G158" s="46" t="s">
        <v>4</v>
      </c>
    </row>
    <row r="159" spans="1:12" x14ac:dyDescent="0.35">
      <c r="A159" s="25"/>
      <c r="B159" s="25"/>
      <c r="C159" s="25" t="s">
        <v>140</v>
      </c>
      <c r="D159" s="25"/>
      <c r="E159" s="48"/>
      <c r="F159" s="49"/>
      <c r="G159" s="48"/>
    </row>
    <row r="160" spans="1:12" x14ac:dyDescent="0.35">
      <c r="A160" s="25" t="s">
        <v>286</v>
      </c>
      <c r="B160" s="25"/>
      <c r="C160" s="25"/>
      <c r="D160" s="25"/>
      <c r="E160" s="48"/>
      <c r="F160" s="49"/>
      <c r="G160" s="48"/>
    </row>
    <row r="161" spans="1:12" x14ac:dyDescent="0.35">
      <c r="A161" s="25" t="s">
        <v>164</v>
      </c>
      <c r="B161" s="25"/>
      <c r="C161" s="25"/>
      <c r="D161" s="25"/>
      <c r="E161" s="48"/>
      <c r="F161" s="49"/>
      <c r="G161" s="48"/>
    </row>
    <row r="162" spans="1:12" x14ac:dyDescent="0.35">
      <c r="A162" s="25"/>
      <c r="B162" s="25"/>
      <c r="C162" s="45" t="s">
        <v>40</v>
      </c>
      <c r="D162" s="45"/>
      <c r="E162" s="46" t="s">
        <v>5</v>
      </c>
      <c r="F162" s="47">
        <v>50000</v>
      </c>
      <c r="G162" s="46" t="s">
        <v>4</v>
      </c>
    </row>
    <row r="163" spans="1:12" x14ac:dyDescent="0.35">
      <c r="A163" s="25"/>
      <c r="B163" s="25"/>
      <c r="C163" s="25" t="s">
        <v>141</v>
      </c>
      <c r="D163" s="25"/>
      <c r="E163" s="48"/>
      <c r="F163" s="49"/>
      <c r="G163" s="48"/>
    </row>
    <row r="164" spans="1:12" x14ac:dyDescent="0.35">
      <c r="A164" s="25" t="s">
        <v>142</v>
      </c>
      <c r="B164" s="25"/>
      <c r="C164" s="25"/>
      <c r="D164" s="25"/>
      <c r="E164" s="48"/>
      <c r="F164" s="49"/>
      <c r="G164" s="48"/>
    </row>
    <row r="165" spans="1:12" x14ac:dyDescent="0.35">
      <c r="A165" s="25"/>
      <c r="B165" s="25"/>
      <c r="C165" s="25"/>
      <c r="D165" s="25"/>
      <c r="E165" s="48"/>
      <c r="F165" s="49"/>
      <c r="G165" s="48"/>
    </row>
    <row r="166" spans="1:12" x14ac:dyDescent="0.35">
      <c r="A166" s="25"/>
      <c r="B166" s="25"/>
      <c r="C166" s="45" t="s">
        <v>41</v>
      </c>
      <c r="D166" s="45"/>
      <c r="E166" s="46" t="s">
        <v>5</v>
      </c>
      <c r="F166" s="47">
        <v>130000</v>
      </c>
      <c r="G166" s="46" t="s">
        <v>4</v>
      </c>
    </row>
    <row r="167" spans="1:12" x14ac:dyDescent="0.35">
      <c r="A167" s="25"/>
      <c r="B167" s="25"/>
      <c r="C167" s="25" t="s">
        <v>143</v>
      </c>
      <c r="D167" s="45"/>
      <c r="E167" s="46"/>
      <c r="F167" s="47"/>
      <c r="G167" s="46"/>
    </row>
    <row r="168" spans="1:12" x14ac:dyDescent="0.35">
      <c r="A168" s="25" t="s">
        <v>144</v>
      </c>
      <c r="B168" s="25"/>
      <c r="C168" s="45"/>
      <c r="D168" s="45"/>
      <c r="E168" s="46"/>
      <c r="F168" s="47"/>
      <c r="G168" s="46"/>
    </row>
    <row r="169" spans="1:12" x14ac:dyDescent="0.35">
      <c r="A169" s="25" t="s">
        <v>145</v>
      </c>
      <c r="B169" s="25"/>
      <c r="C169" s="45"/>
      <c r="D169" s="45"/>
      <c r="E169" s="46"/>
      <c r="F169" s="47"/>
      <c r="G169" s="46"/>
    </row>
    <row r="170" spans="1:12" x14ac:dyDescent="0.35">
      <c r="A170" s="25"/>
      <c r="B170" s="25"/>
      <c r="C170" s="45" t="s">
        <v>42</v>
      </c>
      <c r="D170" s="45"/>
      <c r="E170" s="46" t="s">
        <v>5</v>
      </c>
      <c r="F170" s="47">
        <v>300000</v>
      </c>
      <c r="G170" s="46" t="s">
        <v>4</v>
      </c>
    </row>
    <row r="171" spans="1:12" x14ac:dyDescent="0.35">
      <c r="A171" s="25"/>
      <c r="B171" s="25"/>
      <c r="C171" s="25" t="s">
        <v>146</v>
      </c>
      <c r="D171" s="45"/>
      <c r="E171" s="46"/>
      <c r="F171" s="47"/>
      <c r="G171" s="46"/>
    </row>
    <row r="172" spans="1:12" x14ac:dyDescent="0.35">
      <c r="A172" s="25" t="s">
        <v>147</v>
      </c>
      <c r="B172" s="25"/>
      <c r="C172" s="45"/>
      <c r="D172" s="45"/>
      <c r="E172" s="46"/>
      <c r="F172" s="47"/>
      <c r="G172" s="46"/>
    </row>
    <row r="173" spans="1:12" x14ac:dyDescent="0.35">
      <c r="A173" s="25"/>
      <c r="B173" s="25"/>
      <c r="C173" s="45" t="s">
        <v>43</v>
      </c>
      <c r="D173" s="45"/>
      <c r="E173" s="46" t="s">
        <v>5</v>
      </c>
      <c r="F173" s="47">
        <v>100000</v>
      </c>
      <c r="G173" s="46" t="s">
        <v>4</v>
      </c>
      <c r="J173" s="1" t="s">
        <v>644</v>
      </c>
      <c r="K173" s="5" t="s">
        <v>645</v>
      </c>
      <c r="L173" s="1">
        <f>45700*2</f>
        <v>91400</v>
      </c>
    </row>
    <row r="174" spans="1:12" x14ac:dyDescent="0.35">
      <c r="A174" s="25"/>
      <c r="B174" s="25"/>
      <c r="C174" s="25" t="s">
        <v>148</v>
      </c>
      <c r="D174" s="45"/>
      <c r="E174" s="46"/>
      <c r="F174" s="47"/>
      <c r="G174" s="46"/>
      <c r="J174" s="1" t="s">
        <v>646</v>
      </c>
      <c r="K174" s="5" t="s">
        <v>647</v>
      </c>
      <c r="L174" s="1">
        <f>37200*2</f>
        <v>74400</v>
      </c>
    </row>
    <row r="175" spans="1:12" x14ac:dyDescent="0.35">
      <c r="A175" s="25" t="s">
        <v>783</v>
      </c>
      <c r="B175" s="25"/>
      <c r="C175" s="25"/>
      <c r="D175" s="45"/>
      <c r="E175" s="46"/>
      <c r="F175" s="47"/>
      <c r="G175" s="46"/>
      <c r="J175" s="1" t="s">
        <v>648</v>
      </c>
      <c r="K175" s="5">
        <v>43700</v>
      </c>
      <c r="L175" s="1">
        <v>43700</v>
      </c>
    </row>
    <row r="176" spans="1:12" x14ac:dyDescent="0.35">
      <c r="A176" s="25"/>
      <c r="B176" s="25"/>
      <c r="C176" s="45" t="s">
        <v>61</v>
      </c>
      <c r="D176" s="45"/>
      <c r="E176" s="46" t="s">
        <v>5</v>
      </c>
      <c r="F176" s="47">
        <v>350000</v>
      </c>
      <c r="G176" s="46" t="s">
        <v>4</v>
      </c>
      <c r="J176" s="1" t="s">
        <v>650</v>
      </c>
      <c r="K176" s="1">
        <v>45700</v>
      </c>
      <c r="L176" s="1">
        <v>45700</v>
      </c>
    </row>
    <row r="177" spans="1:12" x14ac:dyDescent="0.35">
      <c r="A177" s="25"/>
      <c r="B177" s="25"/>
      <c r="C177" s="25" t="s">
        <v>150</v>
      </c>
      <c r="D177" s="45"/>
      <c r="E177" s="46"/>
      <c r="F177" s="47"/>
      <c r="G177" s="46"/>
      <c r="J177" s="1" t="s">
        <v>651</v>
      </c>
      <c r="K177" s="5" t="s">
        <v>652</v>
      </c>
      <c r="L177" s="1">
        <f>3600*2</f>
        <v>7200</v>
      </c>
    </row>
    <row r="178" spans="1:12" x14ac:dyDescent="0.35">
      <c r="A178" s="25" t="s">
        <v>151</v>
      </c>
      <c r="B178" s="25"/>
      <c r="C178" s="45"/>
      <c r="D178" s="45"/>
      <c r="E178" s="46"/>
      <c r="F178" s="47"/>
      <c r="G178" s="46"/>
      <c r="J178" s="1" t="s">
        <v>653</v>
      </c>
      <c r="K178" s="1">
        <v>3600</v>
      </c>
      <c r="L178" s="1">
        <v>3600</v>
      </c>
    </row>
    <row r="179" spans="1:12" x14ac:dyDescent="0.35">
      <c r="A179" s="25" t="s">
        <v>152</v>
      </c>
      <c r="B179" s="25"/>
      <c r="C179" s="45"/>
      <c r="D179" s="45"/>
      <c r="E179" s="46"/>
      <c r="F179" s="47"/>
      <c r="G179" s="46"/>
      <c r="L179" s="1">
        <f>SUM(L173:L178)</f>
        <v>266000</v>
      </c>
    </row>
    <row r="180" spans="1:12" x14ac:dyDescent="0.35">
      <c r="A180" s="25" t="s">
        <v>153</v>
      </c>
      <c r="B180" s="25"/>
      <c r="C180" s="45"/>
      <c r="D180" s="45"/>
      <c r="E180" s="46"/>
      <c r="F180" s="47"/>
      <c r="G180" s="46"/>
    </row>
    <row r="181" spans="1:12" x14ac:dyDescent="0.35">
      <c r="A181" s="25" t="s">
        <v>154</v>
      </c>
      <c r="B181" s="25"/>
      <c r="C181" s="45"/>
      <c r="D181" s="45"/>
      <c r="E181" s="46"/>
      <c r="F181" s="47"/>
      <c r="G181" s="46"/>
    </row>
    <row r="182" spans="1:12" x14ac:dyDescent="0.35">
      <c r="A182" s="25"/>
      <c r="B182" s="25"/>
      <c r="C182" s="45" t="s">
        <v>44</v>
      </c>
      <c r="D182" s="45"/>
      <c r="E182" s="46" t="s">
        <v>5</v>
      </c>
      <c r="F182" s="47">
        <v>50000</v>
      </c>
      <c r="G182" s="46" t="s">
        <v>4</v>
      </c>
    </row>
    <row r="183" spans="1:12" x14ac:dyDescent="0.35">
      <c r="A183" s="25"/>
      <c r="B183" s="25"/>
      <c r="C183" s="25" t="s">
        <v>155</v>
      </c>
      <c r="D183" s="45"/>
      <c r="E183" s="46"/>
      <c r="F183" s="47"/>
      <c r="G183" s="46"/>
    </row>
    <row r="184" spans="1:12" x14ac:dyDescent="0.35">
      <c r="A184" s="25" t="s">
        <v>156</v>
      </c>
      <c r="B184" s="25"/>
      <c r="C184" s="45"/>
      <c r="D184" s="45"/>
      <c r="E184" s="46"/>
      <c r="F184" s="47"/>
      <c r="G184" s="46"/>
    </row>
    <row r="185" spans="1:12" x14ac:dyDescent="0.35">
      <c r="A185" s="25" t="s">
        <v>157</v>
      </c>
      <c r="B185" s="25"/>
      <c r="C185" s="45"/>
      <c r="D185" s="45"/>
      <c r="E185" s="46"/>
      <c r="F185" s="47"/>
      <c r="G185" s="46"/>
    </row>
    <row r="186" spans="1:12" x14ac:dyDescent="0.35">
      <c r="A186" s="25"/>
      <c r="B186" s="25"/>
      <c r="C186" s="45" t="s">
        <v>66</v>
      </c>
      <c r="D186" s="45"/>
      <c r="E186" s="46" t="s">
        <v>5</v>
      </c>
      <c r="F186" s="47">
        <v>5000</v>
      </c>
      <c r="G186" s="46" t="s">
        <v>4</v>
      </c>
    </row>
    <row r="187" spans="1:12" x14ac:dyDescent="0.35">
      <c r="A187" s="25"/>
      <c r="B187" s="25"/>
      <c r="C187" s="25" t="s">
        <v>158</v>
      </c>
      <c r="D187" s="45"/>
      <c r="E187" s="46"/>
      <c r="F187" s="47"/>
      <c r="G187" s="46"/>
    </row>
    <row r="188" spans="1:12" x14ac:dyDescent="0.35">
      <c r="A188" s="25" t="s">
        <v>159</v>
      </c>
      <c r="B188" s="25"/>
      <c r="C188" s="25"/>
      <c r="D188" s="45"/>
      <c r="E188" s="46"/>
      <c r="F188" s="47"/>
      <c r="G188" s="46"/>
    </row>
    <row r="189" spans="1:12" x14ac:dyDescent="0.35">
      <c r="A189" s="25" t="s">
        <v>160</v>
      </c>
      <c r="B189" s="25"/>
      <c r="C189" s="45"/>
      <c r="D189" s="45"/>
      <c r="E189" s="46"/>
      <c r="F189" s="47"/>
      <c r="G189" s="46"/>
    </row>
    <row r="190" spans="1:12" x14ac:dyDescent="0.35">
      <c r="A190" s="25"/>
      <c r="B190" s="25"/>
      <c r="C190" s="45" t="s">
        <v>45</v>
      </c>
      <c r="D190" s="45"/>
      <c r="E190" s="46" t="s">
        <v>5</v>
      </c>
      <c r="F190" s="47">
        <v>20000</v>
      </c>
      <c r="G190" s="46" t="s">
        <v>4</v>
      </c>
    </row>
    <row r="191" spans="1:12" x14ac:dyDescent="0.35">
      <c r="A191" s="25"/>
      <c r="B191" s="25"/>
      <c r="C191" s="25" t="s">
        <v>779</v>
      </c>
      <c r="D191" s="45"/>
      <c r="E191" s="46"/>
      <c r="F191" s="47"/>
      <c r="G191" s="46"/>
    </row>
    <row r="192" spans="1:12" x14ac:dyDescent="0.35">
      <c r="A192" s="25" t="s">
        <v>780</v>
      </c>
      <c r="B192" s="25"/>
      <c r="C192" s="45"/>
      <c r="D192" s="45"/>
      <c r="E192" s="46"/>
      <c r="F192" s="47"/>
      <c r="G192" s="46"/>
    </row>
    <row r="193" spans="1:7" x14ac:dyDescent="0.35">
      <c r="A193" s="25" t="s">
        <v>781</v>
      </c>
      <c r="B193" s="25"/>
      <c r="C193" s="45"/>
      <c r="D193" s="45"/>
      <c r="E193" s="46"/>
      <c r="F193" s="47"/>
      <c r="G193" s="46"/>
    </row>
    <row r="194" spans="1:7" x14ac:dyDescent="0.35">
      <c r="A194" s="25" t="s">
        <v>782</v>
      </c>
      <c r="B194" s="25"/>
      <c r="C194" s="45"/>
      <c r="D194" s="45"/>
      <c r="E194" s="46"/>
      <c r="F194" s="47"/>
      <c r="G194" s="46"/>
    </row>
    <row r="195" spans="1:7" x14ac:dyDescent="0.35">
      <c r="A195" s="25"/>
      <c r="B195" s="25"/>
      <c r="C195" s="45" t="s">
        <v>46</v>
      </c>
      <c r="D195" s="45"/>
      <c r="E195" s="46" t="s">
        <v>5</v>
      </c>
      <c r="F195" s="47">
        <v>120000</v>
      </c>
      <c r="G195" s="46" t="s">
        <v>4</v>
      </c>
    </row>
    <row r="196" spans="1:7" x14ac:dyDescent="0.35">
      <c r="A196" s="25"/>
      <c r="B196" s="25"/>
      <c r="C196" s="25" t="s">
        <v>162</v>
      </c>
      <c r="D196" s="45"/>
      <c r="E196" s="46"/>
      <c r="F196" s="47"/>
      <c r="G196" s="46"/>
    </row>
    <row r="197" spans="1:7" x14ac:dyDescent="0.35">
      <c r="A197" s="25" t="s">
        <v>163</v>
      </c>
      <c r="B197" s="25"/>
      <c r="C197" s="25"/>
      <c r="D197" s="45"/>
      <c r="E197" s="46"/>
      <c r="F197" s="47"/>
      <c r="G197" s="46"/>
    </row>
    <row r="198" spans="1:7" x14ac:dyDescent="0.35">
      <c r="A198" s="25" t="s">
        <v>164</v>
      </c>
      <c r="B198" s="25"/>
      <c r="C198" s="25"/>
      <c r="D198" s="45"/>
      <c r="E198" s="46"/>
      <c r="F198" s="47"/>
      <c r="G198" s="46"/>
    </row>
    <row r="199" spans="1:7" x14ac:dyDescent="0.35">
      <c r="A199" s="25"/>
      <c r="B199" s="25"/>
      <c r="C199" s="45" t="s">
        <v>47</v>
      </c>
      <c r="D199" s="45"/>
      <c r="E199" s="46" t="s">
        <v>5</v>
      </c>
      <c r="F199" s="47">
        <v>5000</v>
      </c>
      <c r="G199" s="46" t="s">
        <v>4</v>
      </c>
    </row>
    <row r="200" spans="1:7" x14ac:dyDescent="0.35">
      <c r="A200" s="25"/>
      <c r="B200" s="25"/>
      <c r="C200" s="25" t="s">
        <v>165</v>
      </c>
      <c r="D200" s="45"/>
      <c r="E200" s="46"/>
      <c r="F200" s="47"/>
      <c r="G200" s="46"/>
    </row>
    <row r="201" spans="1:7" x14ac:dyDescent="0.35">
      <c r="A201" s="25" t="s">
        <v>166</v>
      </c>
      <c r="B201" s="25"/>
      <c r="C201" s="45"/>
      <c r="D201" s="45"/>
      <c r="E201" s="46"/>
      <c r="F201" s="47"/>
      <c r="G201" s="46"/>
    </row>
    <row r="202" spans="1:7" x14ac:dyDescent="0.35">
      <c r="A202" s="25"/>
      <c r="B202" s="25"/>
      <c r="C202" s="45" t="s">
        <v>48</v>
      </c>
      <c r="D202" s="25"/>
      <c r="E202" s="46" t="s">
        <v>3</v>
      </c>
      <c r="F202" s="51">
        <f>F203+F206+F209+F212+F215</f>
        <v>610000</v>
      </c>
      <c r="G202" s="46" t="s">
        <v>4</v>
      </c>
    </row>
    <row r="203" spans="1:7" x14ac:dyDescent="0.35">
      <c r="A203" s="25"/>
      <c r="B203" s="25"/>
      <c r="C203" s="45" t="s">
        <v>49</v>
      </c>
      <c r="D203" s="45"/>
      <c r="E203" s="46" t="s">
        <v>5</v>
      </c>
      <c r="F203" s="47">
        <v>400000</v>
      </c>
      <c r="G203" s="46" t="s">
        <v>4</v>
      </c>
    </row>
    <row r="204" spans="1:7" x14ac:dyDescent="0.35">
      <c r="A204" s="25"/>
      <c r="B204" s="25"/>
      <c r="C204" s="25" t="s">
        <v>739</v>
      </c>
      <c r="D204" s="45"/>
      <c r="E204" s="46"/>
      <c r="F204" s="47"/>
      <c r="G204" s="46"/>
    </row>
    <row r="205" spans="1:7" x14ac:dyDescent="0.35">
      <c r="A205" s="25" t="s">
        <v>740</v>
      </c>
      <c r="B205" s="25"/>
      <c r="C205" s="25"/>
      <c r="D205" s="45"/>
      <c r="E205" s="46"/>
      <c r="F205" s="47"/>
      <c r="G205" s="46"/>
    </row>
    <row r="206" spans="1:7" x14ac:dyDescent="0.35">
      <c r="A206" s="25"/>
      <c r="B206" s="25"/>
      <c r="C206" s="45" t="s">
        <v>50</v>
      </c>
      <c r="D206" s="45"/>
      <c r="E206" s="46" t="s">
        <v>5</v>
      </c>
      <c r="F206" s="47">
        <v>40000</v>
      </c>
      <c r="G206" s="46" t="s">
        <v>4</v>
      </c>
    </row>
    <row r="207" spans="1:7" x14ac:dyDescent="0.35">
      <c r="A207" s="25"/>
      <c r="B207" s="25"/>
      <c r="C207" s="25" t="s">
        <v>167</v>
      </c>
      <c r="D207" s="45"/>
      <c r="E207" s="46"/>
      <c r="F207" s="47"/>
      <c r="G207" s="46"/>
    </row>
    <row r="208" spans="1:7" x14ac:dyDescent="0.35">
      <c r="A208" s="25" t="s">
        <v>168</v>
      </c>
      <c r="B208" s="25"/>
      <c r="C208" s="45"/>
      <c r="D208" s="45"/>
      <c r="E208" s="46"/>
      <c r="F208" s="47"/>
      <c r="G208" s="46"/>
    </row>
    <row r="209" spans="1:7" x14ac:dyDescent="0.35">
      <c r="A209" s="25"/>
      <c r="B209" s="25"/>
      <c r="C209" s="45" t="s">
        <v>51</v>
      </c>
      <c r="D209" s="45"/>
      <c r="E209" s="46" t="s">
        <v>5</v>
      </c>
      <c r="F209" s="47">
        <v>50000</v>
      </c>
      <c r="G209" s="46" t="s">
        <v>4</v>
      </c>
    </row>
    <row r="210" spans="1:7" x14ac:dyDescent="0.35">
      <c r="A210" s="25"/>
      <c r="B210" s="25"/>
      <c r="C210" s="25" t="s">
        <v>169</v>
      </c>
      <c r="D210" s="45"/>
      <c r="E210" s="46"/>
      <c r="F210" s="47"/>
      <c r="G210" s="46"/>
    </row>
    <row r="211" spans="1:7" x14ac:dyDescent="0.35">
      <c r="A211" s="25" t="s">
        <v>170</v>
      </c>
      <c r="B211" s="25"/>
      <c r="C211" s="25"/>
      <c r="D211" s="45"/>
      <c r="E211" s="46"/>
      <c r="F211" s="47"/>
      <c r="G211" s="46"/>
    </row>
    <row r="212" spans="1:7" x14ac:dyDescent="0.35">
      <c r="A212" s="25"/>
      <c r="B212" s="25"/>
      <c r="C212" s="45" t="s">
        <v>52</v>
      </c>
      <c r="D212" s="25"/>
      <c r="E212" s="46" t="s">
        <v>5</v>
      </c>
      <c r="F212" s="47">
        <v>30000</v>
      </c>
      <c r="G212" s="46" t="s">
        <v>4</v>
      </c>
    </row>
    <row r="213" spans="1:7" x14ac:dyDescent="0.35">
      <c r="A213" s="25"/>
      <c r="B213" s="25"/>
      <c r="C213" s="25" t="s">
        <v>171</v>
      </c>
      <c r="D213" s="25"/>
      <c r="E213" s="46"/>
      <c r="F213" s="47"/>
      <c r="G213" s="46"/>
    </row>
    <row r="214" spans="1:7" x14ac:dyDescent="0.35">
      <c r="A214" s="25" t="s">
        <v>172</v>
      </c>
      <c r="B214" s="25"/>
      <c r="C214" s="45"/>
      <c r="D214" s="25"/>
      <c r="E214" s="46"/>
      <c r="F214" s="47"/>
      <c r="G214" s="46"/>
    </row>
    <row r="215" spans="1:7" x14ac:dyDescent="0.35">
      <c r="A215" s="25"/>
      <c r="B215" s="25"/>
      <c r="C215" s="45" t="s">
        <v>53</v>
      </c>
      <c r="D215" s="25"/>
      <c r="E215" s="46" t="s">
        <v>5</v>
      </c>
      <c r="F215" s="47">
        <v>90000</v>
      </c>
      <c r="G215" s="46" t="s">
        <v>4</v>
      </c>
    </row>
    <row r="216" spans="1:7" x14ac:dyDescent="0.35">
      <c r="A216" s="25"/>
      <c r="B216" s="25"/>
      <c r="C216" s="25" t="s">
        <v>173</v>
      </c>
      <c r="D216" s="25"/>
      <c r="E216" s="46"/>
      <c r="F216" s="47"/>
      <c r="G216" s="46"/>
    </row>
    <row r="217" spans="1:7" x14ac:dyDescent="0.35">
      <c r="A217" s="25" t="s">
        <v>174</v>
      </c>
      <c r="B217" s="25"/>
      <c r="C217" s="25"/>
      <c r="D217" s="25"/>
      <c r="E217" s="46"/>
      <c r="F217" s="47"/>
      <c r="G217" s="46"/>
    </row>
    <row r="218" spans="1:7" x14ac:dyDescent="0.35">
      <c r="A218" s="25" t="s">
        <v>175</v>
      </c>
      <c r="B218" s="25"/>
      <c r="C218" s="25"/>
      <c r="D218" s="25"/>
      <c r="E218" s="46"/>
      <c r="F218" s="47"/>
      <c r="G218" s="46"/>
    </row>
    <row r="219" spans="1:7" x14ac:dyDescent="0.35">
      <c r="B219" s="45" t="s">
        <v>54</v>
      </c>
      <c r="C219" s="25"/>
      <c r="D219" s="25"/>
      <c r="E219" s="46" t="s">
        <v>3</v>
      </c>
      <c r="F219" s="51">
        <f>F220</f>
        <v>491500</v>
      </c>
      <c r="G219" s="46" t="s">
        <v>4</v>
      </c>
    </row>
    <row r="220" spans="1:7" x14ac:dyDescent="0.35">
      <c r="B220" s="45"/>
      <c r="C220" s="45" t="s">
        <v>56</v>
      </c>
      <c r="D220" s="25"/>
      <c r="E220" s="46" t="s">
        <v>3</v>
      </c>
      <c r="F220" s="51">
        <f>F221+F250+F267+F280</f>
        <v>491500</v>
      </c>
      <c r="G220" s="46" t="s">
        <v>4</v>
      </c>
    </row>
    <row r="221" spans="1:7" x14ac:dyDescent="0.35">
      <c r="C221" s="45" t="s">
        <v>424</v>
      </c>
      <c r="D221" s="45"/>
      <c r="E221" s="46" t="s">
        <v>3</v>
      </c>
      <c r="F221" s="47">
        <f>F222+F228+F238</f>
        <v>187000</v>
      </c>
      <c r="G221" s="46" t="s">
        <v>4</v>
      </c>
    </row>
    <row r="222" spans="1:7" x14ac:dyDescent="0.35">
      <c r="A222" s="77"/>
      <c r="B222" s="77"/>
      <c r="C222" s="76" t="s">
        <v>425</v>
      </c>
      <c r="D222" s="76"/>
      <c r="E222" s="78" t="s">
        <v>5</v>
      </c>
      <c r="F222" s="79">
        <v>59000</v>
      </c>
      <c r="G222" s="78" t="s">
        <v>4</v>
      </c>
    </row>
    <row r="223" spans="1:7" x14ac:dyDescent="0.35">
      <c r="A223" s="77"/>
      <c r="B223" s="77"/>
      <c r="C223" s="77" t="s">
        <v>439</v>
      </c>
      <c r="D223" s="77"/>
      <c r="E223" s="80"/>
      <c r="F223" s="81"/>
      <c r="G223" s="80"/>
    </row>
    <row r="224" spans="1:7" x14ac:dyDescent="0.35">
      <c r="A224" s="77" t="s">
        <v>624</v>
      </c>
      <c r="B224" s="77"/>
      <c r="C224" s="77"/>
      <c r="D224" s="77"/>
      <c r="E224" s="80"/>
      <c r="F224" s="81"/>
      <c r="G224" s="80"/>
    </row>
    <row r="225" spans="1:7" x14ac:dyDescent="0.35">
      <c r="A225" s="77" t="s">
        <v>625</v>
      </c>
      <c r="B225" s="77"/>
      <c r="C225" s="77"/>
      <c r="D225" s="77"/>
      <c r="E225" s="80"/>
      <c r="F225" s="81"/>
      <c r="G225" s="80"/>
    </row>
    <row r="226" spans="1:7" x14ac:dyDescent="0.35">
      <c r="A226" s="77" t="s">
        <v>626</v>
      </c>
      <c r="B226" s="77"/>
      <c r="C226" s="77"/>
      <c r="D226" s="77"/>
      <c r="E226" s="80"/>
      <c r="F226" s="81"/>
      <c r="G226" s="80"/>
    </row>
    <row r="227" spans="1:7" x14ac:dyDescent="0.35">
      <c r="A227" s="77" t="s">
        <v>461</v>
      </c>
      <c r="B227" s="77"/>
      <c r="C227" s="77"/>
      <c r="D227" s="77"/>
      <c r="E227" s="80"/>
      <c r="F227" s="81"/>
      <c r="G227" s="80"/>
    </row>
    <row r="228" spans="1:7" x14ac:dyDescent="0.35">
      <c r="A228" s="77"/>
      <c r="B228" s="77"/>
      <c r="C228" s="76" t="s">
        <v>426</v>
      </c>
      <c r="D228" s="76"/>
      <c r="E228" s="78" t="s">
        <v>5</v>
      </c>
      <c r="F228" s="79">
        <v>48000</v>
      </c>
      <c r="G228" s="78" t="s">
        <v>4</v>
      </c>
    </row>
    <row r="229" spans="1:7" x14ac:dyDescent="0.35">
      <c r="A229" s="77"/>
      <c r="B229" s="77"/>
      <c r="C229" s="77" t="s">
        <v>438</v>
      </c>
      <c r="D229" s="77"/>
      <c r="E229" s="80"/>
      <c r="F229" s="81"/>
      <c r="G229" s="80"/>
    </row>
    <row r="230" spans="1:7" x14ac:dyDescent="0.35">
      <c r="A230" s="77" t="s">
        <v>627</v>
      </c>
      <c r="B230" s="77"/>
      <c r="C230" s="77"/>
      <c r="D230" s="77"/>
      <c r="E230" s="80"/>
      <c r="F230" s="81"/>
      <c r="G230" s="80"/>
    </row>
    <row r="231" spans="1:7" x14ac:dyDescent="0.35">
      <c r="A231" s="77" t="s">
        <v>628</v>
      </c>
      <c r="B231" s="77"/>
      <c r="C231" s="77"/>
      <c r="D231" s="77"/>
      <c r="E231" s="80"/>
      <c r="F231" s="81"/>
      <c r="G231" s="80"/>
    </row>
    <row r="232" spans="1:7" x14ac:dyDescent="0.35">
      <c r="A232" s="77" t="s">
        <v>775</v>
      </c>
      <c r="B232" s="77"/>
      <c r="C232" s="77"/>
      <c r="D232" s="77"/>
      <c r="E232" s="80"/>
      <c r="F232" s="81"/>
      <c r="G232" s="80"/>
    </row>
    <row r="233" spans="1:7" x14ac:dyDescent="0.35">
      <c r="A233" s="77" t="s">
        <v>629</v>
      </c>
      <c r="B233" s="77"/>
      <c r="C233" s="77"/>
      <c r="D233" s="77"/>
      <c r="E233" s="80"/>
      <c r="F233" s="81"/>
      <c r="G233" s="80"/>
    </row>
    <row r="234" spans="1:7" x14ac:dyDescent="0.35">
      <c r="A234" s="77" t="s">
        <v>630</v>
      </c>
      <c r="B234" s="77"/>
      <c r="C234" s="77"/>
      <c r="D234" s="77"/>
      <c r="E234" s="80"/>
      <c r="F234" s="81"/>
      <c r="G234" s="80"/>
    </row>
    <row r="235" spans="1:7" ht="21" customHeight="1" x14ac:dyDescent="0.35">
      <c r="A235" s="77" t="s">
        <v>631</v>
      </c>
      <c r="B235" s="77"/>
      <c r="C235" s="77"/>
      <c r="D235" s="77"/>
      <c r="E235" s="80"/>
      <c r="F235" s="81"/>
      <c r="G235" s="80"/>
    </row>
    <row r="236" spans="1:7" x14ac:dyDescent="0.35">
      <c r="A236" s="77" t="s">
        <v>632</v>
      </c>
      <c r="B236" s="77"/>
      <c r="C236" s="77"/>
      <c r="D236" s="77"/>
      <c r="E236" s="80"/>
      <c r="F236" s="81"/>
      <c r="G236" s="80"/>
    </row>
    <row r="237" spans="1:7" x14ac:dyDescent="0.35">
      <c r="A237" s="77" t="s">
        <v>459</v>
      </c>
      <c r="B237" s="77"/>
      <c r="C237" s="77"/>
      <c r="D237" s="77"/>
      <c r="E237" s="80"/>
      <c r="F237" s="81"/>
      <c r="G237" s="80"/>
    </row>
    <row r="238" spans="1:7" x14ac:dyDescent="0.35">
      <c r="A238" s="77"/>
      <c r="B238" s="77"/>
      <c r="C238" s="76" t="s">
        <v>427</v>
      </c>
      <c r="D238" s="76"/>
      <c r="E238" s="78" t="s">
        <v>5</v>
      </c>
      <c r="F238" s="79">
        <v>80000</v>
      </c>
      <c r="G238" s="78" t="s">
        <v>4</v>
      </c>
    </row>
    <row r="239" spans="1:7" x14ac:dyDescent="0.35">
      <c r="A239" s="77"/>
      <c r="B239" s="77"/>
      <c r="C239" s="77" t="s">
        <v>428</v>
      </c>
      <c r="D239" s="77"/>
      <c r="E239" s="80"/>
      <c r="F239" s="81"/>
      <c r="G239" s="80"/>
    </row>
    <row r="240" spans="1:7" x14ac:dyDescent="0.35">
      <c r="A240" s="77" t="s">
        <v>603</v>
      </c>
      <c r="B240" s="77"/>
      <c r="C240" s="77"/>
      <c r="D240" s="77"/>
      <c r="E240" s="80"/>
      <c r="F240" s="81"/>
      <c r="G240" s="80"/>
    </row>
    <row r="241" spans="1:7" x14ac:dyDescent="0.35">
      <c r="A241" s="77" t="s">
        <v>604</v>
      </c>
      <c r="B241" s="77"/>
      <c r="C241" s="77"/>
      <c r="D241" s="77"/>
      <c r="E241" s="80"/>
      <c r="F241" s="81"/>
      <c r="G241" s="80"/>
    </row>
    <row r="242" spans="1:7" x14ac:dyDescent="0.35">
      <c r="A242" s="77" t="s">
        <v>605</v>
      </c>
      <c r="B242" s="77"/>
      <c r="C242" s="77"/>
      <c r="D242" s="77"/>
      <c r="E242" s="80"/>
      <c r="F242" s="81"/>
      <c r="G242" s="80"/>
    </row>
    <row r="243" spans="1:7" x14ac:dyDescent="0.35">
      <c r="A243" s="77" t="s">
        <v>606</v>
      </c>
      <c r="B243" s="77"/>
      <c r="C243" s="77"/>
      <c r="D243" s="77"/>
      <c r="E243" s="80"/>
      <c r="F243" s="81"/>
      <c r="G243" s="80"/>
    </row>
    <row r="244" spans="1:7" x14ac:dyDescent="0.35">
      <c r="A244" s="77" t="s">
        <v>607</v>
      </c>
      <c r="B244" s="77"/>
      <c r="C244" s="77"/>
      <c r="D244" s="77"/>
      <c r="E244" s="80"/>
      <c r="F244" s="81"/>
      <c r="G244" s="80"/>
    </row>
    <row r="245" spans="1:7" x14ac:dyDescent="0.35">
      <c r="A245" s="77" t="s">
        <v>610</v>
      </c>
      <c r="B245" s="77"/>
      <c r="C245" s="77"/>
      <c r="D245" s="77"/>
      <c r="E245" s="80"/>
      <c r="F245" s="81"/>
      <c r="G245" s="80"/>
    </row>
    <row r="246" spans="1:7" x14ac:dyDescent="0.35">
      <c r="A246" s="77" t="s">
        <v>611</v>
      </c>
      <c r="B246" s="77"/>
      <c r="C246" s="77"/>
      <c r="D246" s="77"/>
      <c r="E246" s="80"/>
      <c r="F246" s="81"/>
      <c r="G246" s="80"/>
    </row>
    <row r="247" spans="1:7" x14ac:dyDescent="0.35">
      <c r="A247" s="77" t="s">
        <v>608</v>
      </c>
      <c r="B247" s="77"/>
      <c r="C247" s="77"/>
      <c r="D247" s="77"/>
      <c r="E247" s="80"/>
      <c r="F247" s="81"/>
      <c r="G247" s="80"/>
    </row>
    <row r="248" spans="1:7" x14ac:dyDescent="0.35">
      <c r="A248" s="77" t="s">
        <v>609</v>
      </c>
      <c r="B248" s="77"/>
      <c r="C248" s="77"/>
      <c r="D248" s="77"/>
      <c r="E248" s="80"/>
      <c r="F248" s="81"/>
      <c r="G248" s="80"/>
    </row>
    <row r="249" spans="1:7" x14ac:dyDescent="0.35">
      <c r="A249" s="77" t="s">
        <v>785</v>
      </c>
      <c r="B249" s="77"/>
      <c r="C249" s="77"/>
      <c r="D249" s="77"/>
      <c r="E249" s="80"/>
      <c r="F249" s="81"/>
      <c r="G249" s="80"/>
    </row>
    <row r="250" spans="1:7" x14ac:dyDescent="0.35">
      <c r="A250" s="77"/>
      <c r="B250" s="77"/>
      <c r="C250" s="76" t="s">
        <v>92</v>
      </c>
      <c r="D250" s="76"/>
      <c r="E250" s="78" t="s">
        <v>5</v>
      </c>
      <c r="F250" s="79">
        <v>42500</v>
      </c>
      <c r="G250" s="46" t="s">
        <v>4</v>
      </c>
    </row>
    <row r="251" spans="1:7" x14ac:dyDescent="0.35">
      <c r="A251" s="77"/>
      <c r="B251" s="77"/>
      <c r="C251" s="77" t="s">
        <v>430</v>
      </c>
      <c r="D251" s="77"/>
      <c r="E251" s="80"/>
      <c r="F251" s="81"/>
    </row>
    <row r="252" spans="1:7" x14ac:dyDescent="0.35">
      <c r="A252" s="77" t="s">
        <v>547</v>
      </c>
      <c r="B252" s="77"/>
      <c r="C252" s="77"/>
      <c r="D252" s="77"/>
      <c r="E252" s="80"/>
      <c r="F252" s="81"/>
    </row>
    <row r="253" spans="1:7" x14ac:dyDescent="0.35">
      <c r="A253" s="77" t="s">
        <v>550</v>
      </c>
      <c r="B253" s="77"/>
      <c r="C253" s="77"/>
      <c r="D253" s="77"/>
      <c r="E253" s="80"/>
      <c r="F253" s="81"/>
    </row>
    <row r="254" spans="1:7" x14ac:dyDescent="0.35">
      <c r="A254" s="77" t="s">
        <v>548</v>
      </c>
      <c r="B254" s="77"/>
      <c r="C254" s="77"/>
      <c r="D254" s="77"/>
      <c r="E254" s="80"/>
      <c r="F254" s="81"/>
    </row>
    <row r="255" spans="1:7" x14ac:dyDescent="0.35">
      <c r="A255" s="77" t="s">
        <v>549</v>
      </c>
      <c r="B255" s="77"/>
      <c r="C255" s="77"/>
      <c r="D255" s="77"/>
      <c r="E255" s="80"/>
      <c r="F255" s="81"/>
    </row>
    <row r="256" spans="1:7" x14ac:dyDescent="0.35">
      <c r="A256" s="77" t="s">
        <v>551</v>
      </c>
      <c r="B256" s="77"/>
      <c r="C256" s="77"/>
      <c r="D256" s="77"/>
      <c r="E256" s="80"/>
      <c r="F256" s="81"/>
    </row>
    <row r="257" spans="1:7" x14ac:dyDescent="0.35">
      <c r="A257" s="77" t="s">
        <v>552</v>
      </c>
      <c r="B257" s="77"/>
      <c r="C257" s="77"/>
      <c r="D257" s="77"/>
      <c r="E257" s="80"/>
      <c r="F257" s="81"/>
    </row>
    <row r="258" spans="1:7" x14ac:dyDescent="0.35">
      <c r="A258" s="77" t="s">
        <v>553</v>
      </c>
      <c r="B258" s="77"/>
      <c r="C258" s="77"/>
      <c r="D258" s="77"/>
      <c r="E258" s="80"/>
      <c r="F258" s="81"/>
    </row>
    <row r="259" spans="1:7" x14ac:dyDescent="0.35">
      <c r="A259" s="77" t="s">
        <v>554</v>
      </c>
      <c r="B259" s="77"/>
      <c r="C259" s="77"/>
      <c r="D259" s="77"/>
      <c r="E259" s="80"/>
      <c r="F259" s="81"/>
    </row>
    <row r="260" spans="1:7" x14ac:dyDescent="0.35">
      <c r="A260" s="77" t="s">
        <v>555</v>
      </c>
      <c r="B260" s="77"/>
      <c r="C260" s="77"/>
      <c r="D260" s="77"/>
      <c r="E260" s="80"/>
      <c r="F260" s="81"/>
    </row>
    <row r="261" spans="1:7" x14ac:dyDescent="0.35">
      <c r="A261" s="77" t="s">
        <v>556</v>
      </c>
      <c r="B261" s="77"/>
      <c r="C261" s="77"/>
      <c r="D261" s="77"/>
      <c r="E261" s="80"/>
      <c r="F261" s="81"/>
    </row>
    <row r="262" spans="1:7" x14ac:dyDescent="0.35">
      <c r="A262" s="77" t="s">
        <v>458</v>
      </c>
      <c r="B262" s="77"/>
      <c r="C262" s="77"/>
      <c r="D262" s="77"/>
      <c r="E262" s="80"/>
      <c r="F262" s="81"/>
    </row>
    <row r="263" spans="1:7" x14ac:dyDescent="0.35">
      <c r="A263" s="77" t="s">
        <v>613</v>
      </c>
      <c r="B263" s="77"/>
      <c r="C263" s="77"/>
      <c r="D263" s="77"/>
      <c r="E263" s="80"/>
      <c r="F263" s="81"/>
    </row>
    <row r="264" spans="1:7" x14ac:dyDescent="0.35">
      <c r="A264" s="77"/>
      <c r="B264" s="77"/>
      <c r="C264" s="77"/>
      <c r="D264" s="77"/>
      <c r="E264" s="80"/>
      <c r="F264" s="81"/>
    </row>
    <row r="265" spans="1:7" x14ac:dyDescent="0.35">
      <c r="A265" s="77" t="s">
        <v>612</v>
      </c>
      <c r="B265" s="77"/>
      <c r="C265" s="77"/>
      <c r="D265" s="77"/>
      <c r="E265" s="80"/>
      <c r="F265" s="81"/>
    </row>
    <row r="266" spans="1:7" x14ac:dyDescent="0.35">
      <c r="A266" s="77" t="s">
        <v>557</v>
      </c>
      <c r="B266" s="77"/>
      <c r="C266" s="77"/>
      <c r="D266" s="77"/>
      <c r="E266" s="80"/>
      <c r="F266" s="81"/>
    </row>
    <row r="267" spans="1:7" x14ac:dyDescent="0.35">
      <c r="C267" s="45" t="s">
        <v>431</v>
      </c>
      <c r="D267" s="45"/>
      <c r="E267" s="46" t="s">
        <v>3</v>
      </c>
      <c r="F267" s="47">
        <f>F268+F275</f>
        <v>62000</v>
      </c>
      <c r="G267" s="46" t="s">
        <v>4</v>
      </c>
    </row>
    <row r="268" spans="1:7" x14ac:dyDescent="0.35">
      <c r="A268" s="77"/>
      <c r="B268" s="77"/>
      <c r="C268" s="76" t="s">
        <v>706</v>
      </c>
      <c r="D268" s="76"/>
      <c r="E268" s="78" t="s">
        <v>5</v>
      </c>
      <c r="F268" s="79">
        <v>14500</v>
      </c>
      <c r="G268" s="78" t="s">
        <v>4</v>
      </c>
    </row>
    <row r="269" spans="1:7" x14ac:dyDescent="0.35">
      <c r="A269" s="77"/>
      <c r="B269" s="77"/>
      <c r="C269" s="77" t="s">
        <v>432</v>
      </c>
      <c r="D269" s="77"/>
      <c r="E269" s="80"/>
      <c r="F269" s="81"/>
      <c r="G269" s="80"/>
    </row>
    <row r="270" spans="1:7" x14ac:dyDescent="0.35">
      <c r="A270" s="77" t="s">
        <v>433</v>
      </c>
      <c r="B270" s="77"/>
      <c r="C270" s="77"/>
      <c r="D270" s="77"/>
      <c r="E270" s="80"/>
      <c r="F270" s="81"/>
      <c r="G270" s="80"/>
    </row>
    <row r="271" spans="1:7" x14ac:dyDescent="0.35">
      <c r="A271" s="77" t="s">
        <v>434</v>
      </c>
      <c r="B271" s="77"/>
      <c r="C271" s="77"/>
      <c r="D271" s="77"/>
      <c r="E271" s="80"/>
      <c r="F271" s="81"/>
      <c r="G271" s="80"/>
    </row>
    <row r="272" spans="1:7" x14ac:dyDescent="0.35">
      <c r="A272" s="77" t="s">
        <v>546</v>
      </c>
      <c r="B272" s="77"/>
      <c r="C272" s="77"/>
      <c r="D272" s="77"/>
      <c r="E272" s="80"/>
      <c r="F272" s="81"/>
      <c r="G272" s="80"/>
    </row>
    <row r="273" spans="1:7" x14ac:dyDescent="0.35">
      <c r="A273" s="77" t="s">
        <v>458</v>
      </c>
      <c r="B273" s="77"/>
      <c r="C273" s="77"/>
      <c r="D273" s="77"/>
      <c r="E273" s="80"/>
      <c r="F273" s="81"/>
      <c r="G273" s="80"/>
    </row>
    <row r="274" spans="1:7" x14ac:dyDescent="0.35">
      <c r="A274" s="77" t="s">
        <v>459</v>
      </c>
      <c r="B274" s="77"/>
      <c r="C274" s="77"/>
      <c r="D274" s="77"/>
      <c r="E274" s="80"/>
      <c r="F274" s="81"/>
      <c r="G274" s="80"/>
    </row>
    <row r="275" spans="1:7" x14ac:dyDescent="0.35">
      <c r="A275" s="77"/>
      <c r="B275" s="77"/>
      <c r="C275" s="76" t="s">
        <v>707</v>
      </c>
      <c r="D275" s="76"/>
      <c r="E275" s="78" t="s">
        <v>5</v>
      </c>
      <c r="F275" s="79">
        <v>47500</v>
      </c>
      <c r="G275" s="78" t="s">
        <v>4</v>
      </c>
    </row>
    <row r="276" spans="1:7" x14ac:dyDescent="0.35">
      <c r="A276" s="77"/>
      <c r="B276" s="77"/>
      <c r="C276" s="77" t="s">
        <v>435</v>
      </c>
      <c r="D276" s="77"/>
      <c r="E276" s="80"/>
      <c r="F276" s="81"/>
      <c r="G276" s="80"/>
    </row>
    <row r="277" spans="1:7" x14ac:dyDescent="0.35">
      <c r="A277" s="77" t="s">
        <v>436</v>
      </c>
      <c r="B277" s="77"/>
      <c r="C277" s="77"/>
      <c r="D277" s="77"/>
      <c r="E277" s="80"/>
      <c r="F277" s="81"/>
      <c r="G277" s="80"/>
    </row>
    <row r="278" spans="1:7" x14ac:dyDescent="0.35">
      <c r="A278" s="77" t="s">
        <v>437</v>
      </c>
      <c r="B278" s="77"/>
      <c r="C278" s="77"/>
      <c r="D278" s="77"/>
      <c r="E278" s="80"/>
      <c r="F278" s="81"/>
      <c r="G278" s="80"/>
    </row>
    <row r="279" spans="1:7" x14ac:dyDescent="0.35">
      <c r="A279" s="77" t="s">
        <v>786</v>
      </c>
      <c r="B279" s="77"/>
      <c r="C279" s="77"/>
      <c r="D279" s="77"/>
      <c r="E279" s="80"/>
      <c r="F279" s="81"/>
      <c r="G279" s="80"/>
    </row>
    <row r="280" spans="1:7" x14ac:dyDescent="0.35">
      <c r="C280" s="45" t="s">
        <v>55</v>
      </c>
      <c r="D280" s="45"/>
      <c r="E280" s="46" t="s">
        <v>5</v>
      </c>
      <c r="F280" s="47">
        <v>200000</v>
      </c>
      <c r="G280" s="46" t="s">
        <v>4</v>
      </c>
    </row>
    <row r="281" spans="1:7" x14ac:dyDescent="0.35">
      <c r="C281" s="1" t="s">
        <v>176</v>
      </c>
      <c r="F281" s="12"/>
    </row>
    <row r="282" spans="1:7" x14ac:dyDescent="0.35">
      <c r="A282" s="1" t="s">
        <v>177</v>
      </c>
      <c r="F282" s="12"/>
    </row>
    <row r="283" spans="1:7" x14ac:dyDescent="0.35">
      <c r="A283" s="1" t="s">
        <v>178</v>
      </c>
      <c r="F283" s="12"/>
    </row>
    <row r="284" spans="1:7" x14ac:dyDescent="0.35">
      <c r="A284" s="1" t="s">
        <v>179</v>
      </c>
      <c r="F284" s="12"/>
    </row>
    <row r="285" spans="1:7" x14ac:dyDescent="0.35">
      <c r="F285" s="12"/>
    </row>
    <row r="286" spans="1:7" x14ac:dyDescent="0.35">
      <c r="A286" s="45" t="s">
        <v>58</v>
      </c>
      <c r="B286" s="25"/>
      <c r="C286" s="25"/>
      <c r="D286" s="25"/>
      <c r="E286" s="46" t="s">
        <v>3</v>
      </c>
      <c r="F286" s="51">
        <f>F287</f>
        <v>70000</v>
      </c>
      <c r="G286" s="46" t="s">
        <v>4</v>
      </c>
    </row>
    <row r="287" spans="1:7" x14ac:dyDescent="0.35">
      <c r="A287" s="25"/>
      <c r="B287" s="45" t="s">
        <v>27</v>
      </c>
      <c r="C287" s="25"/>
      <c r="D287" s="25"/>
      <c r="E287" s="46" t="s">
        <v>3</v>
      </c>
      <c r="F287" s="51">
        <f>F288</f>
        <v>70000</v>
      </c>
      <c r="G287" s="46" t="s">
        <v>4</v>
      </c>
    </row>
    <row r="288" spans="1:7" x14ac:dyDescent="0.35">
      <c r="A288" s="25"/>
      <c r="B288" s="25"/>
      <c r="C288" s="45" t="s">
        <v>34</v>
      </c>
      <c r="D288" s="25"/>
      <c r="E288" s="46" t="s">
        <v>3</v>
      </c>
      <c r="F288" s="51">
        <f>F291</f>
        <v>70000</v>
      </c>
      <c r="G288" s="46" t="s">
        <v>4</v>
      </c>
    </row>
    <row r="289" spans="1:7" x14ac:dyDescent="0.35">
      <c r="A289" s="25"/>
      <c r="B289" s="25"/>
      <c r="C289" s="45" t="s">
        <v>130</v>
      </c>
      <c r="D289" s="45"/>
      <c r="E289" s="46"/>
      <c r="F289" s="47"/>
      <c r="G289" s="46"/>
    </row>
    <row r="290" spans="1:7" x14ac:dyDescent="0.35">
      <c r="A290" s="45" t="s">
        <v>180</v>
      </c>
      <c r="B290" s="25"/>
      <c r="C290" s="45"/>
      <c r="D290" s="45"/>
      <c r="E290" s="46"/>
      <c r="F290" s="47"/>
      <c r="G290" s="46"/>
    </row>
    <row r="291" spans="1:7" x14ac:dyDescent="0.35">
      <c r="A291" s="25"/>
      <c r="B291" s="25"/>
      <c r="C291" s="25" t="s">
        <v>282</v>
      </c>
      <c r="D291" s="25"/>
      <c r="E291" s="48" t="s">
        <v>5</v>
      </c>
      <c r="F291" s="49">
        <v>70000</v>
      </c>
      <c r="G291" s="48" t="s">
        <v>4</v>
      </c>
    </row>
    <row r="292" spans="1:7" x14ac:dyDescent="0.35">
      <c r="A292" s="25"/>
      <c r="B292" s="25"/>
      <c r="C292" s="25" t="s">
        <v>181</v>
      </c>
      <c r="D292" s="25"/>
      <c r="E292" s="48"/>
      <c r="F292" s="49"/>
      <c r="G292" s="48"/>
    </row>
    <row r="293" spans="1:7" x14ac:dyDescent="0.35">
      <c r="A293" s="25" t="s">
        <v>497</v>
      </c>
      <c r="B293" s="25"/>
      <c r="C293" s="25"/>
      <c r="D293" s="25"/>
      <c r="E293" s="48"/>
      <c r="F293" s="49"/>
      <c r="G293" s="48"/>
    </row>
    <row r="294" spans="1:7" x14ac:dyDescent="0.35">
      <c r="A294" s="25" t="s">
        <v>498</v>
      </c>
      <c r="B294" s="25"/>
      <c r="C294" s="25"/>
      <c r="D294" s="25"/>
      <c r="E294" s="48"/>
      <c r="F294" s="59"/>
      <c r="G294" s="48"/>
    </row>
    <row r="298" spans="1:7" x14ac:dyDescent="0.35">
      <c r="A298" s="45" t="s">
        <v>59</v>
      </c>
      <c r="B298" s="25"/>
      <c r="C298" s="25"/>
      <c r="D298" s="25"/>
      <c r="E298" s="46" t="s">
        <v>3</v>
      </c>
      <c r="F298" s="50">
        <f>F299+F331+F385</f>
        <v>3343480</v>
      </c>
      <c r="G298" s="46" t="s">
        <v>4</v>
      </c>
    </row>
    <row r="299" spans="1:7" x14ac:dyDescent="0.35">
      <c r="B299" s="45" t="s">
        <v>13</v>
      </c>
      <c r="C299" s="25"/>
      <c r="D299" s="25"/>
      <c r="E299" s="46" t="s">
        <v>3</v>
      </c>
      <c r="F299" s="51">
        <f>F300</f>
        <v>2288880</v>
      </c>
      <c r="G299" s="46" t="s">
        <v>4</v>
      </c>
    </row>
    <row r="300" spans="1:7" x14ac:dyDescent="0.35">
      <c r="C300" s="45" t="s">
        <v>20</v>
      </c>
      <c r="D300" s="25"/>
      <c r="E300" s="46" t="s">
        <v>3</v>
      </c>
      <c r="F300" s="51">
        <f>F301+F306+F314+F318+F322</f>
        <v>2288880</v>
      </c>
      <c r="G300" s="46" t="s">
        <v>4</v>
      </c>
    </row>
    <row r="301" spans="1:7" x14ac:dyDescent="0.35">
      <c r="C301" s="45" t="s">
        <v>21</v>
      </c>
      <c r="D301" s="45"/>
      <c r="E301" s="46" t="s">
        <v>5</v>
      </c>
      <c r="F301" s="47">
        <f>[2]เงินเดือน!$I$42</f>
        <v>1681200</v>
      </c>
      <c r="G301" s="46" t="s">
        <v>4</v>
      </c>
    </row>
    <row r="302" spans="1:7" x14ac:dyDescent="0.35">
      <c r="C302" s="1" t="s">
        <v>234</v>
      </c>
      <c r="D302" s="36"/>
      <c r="F302" s="12"/>
    </row>
    <row r="303" spans="1:7" x14ac:dyDescent="0.35">
      <c r="A303" s="1" t="s">
        <v>333</v>
      </c>
      <c r="C303" s="36"/>
      <c r="D303" s="36"/>
      <c r="F303" s="12"/>
    </row>
    <row r="304" spans="1:7" x14ac:dyDescent="0.35">
      <c r="A304" s="1" t="s">
        <v>491</v>
      </c>
      <c r="C304" s="36"/>
      <c r="D304" s="36"/>
      <c r="F304" s="12"/>
    </row>
    <row r="305" spans="1:7" x14ac:dyDescent="0.35">
      <c r="A305" s="1" t="s">
        <v>492</v>
      </c>
      <c r="C305" s="36"/>
      <c r="D305" s="36"/>
      <c r="F305" s="12"/>
    </row>
    <row r="306" spans="1:7" x14ac:dyDescent="0.35">
      <c r="C306" s="45" t="s">
        <v>23</v>
      </c>
      <c r="D306" s="45"/>
      <c r="E306" s="46" t="s">
        <v>5</v>
      </c>
      <c r="F306" s="47">
        <v>78000</v>
      </c>
      <c r="G306" s="46" t="s">
        <v>4</v>
      </c>
    </row>
    <row r="307" spans="1:7" x14ac:dyDescent="0.35">
      <c r="C307" s="1" t="s">
        <v>485</v>
      </c>
      <c r="E307" s="4"/>
      <c r="F307" s="22"/>
      <c r="G307" s="4"/>
    </row>
    <row r="308" spans="1:7" x14ac:dyDescent="0.35">
      <c r="A308" s="1" t="s">
        <v>486</v>
      </c>
      <c r="E308" s="4"/>
      <c r="F308" s="22"/>
      <c r="G308" s="4"/>
    </row>
    <row r="309" spans="1:7" x14ac:dyDescent="0.35">
      <c r="A309" s="1" t="s">
        <v>487</v>
      </c>
      <c r="E309" s="4"/>
      <c r="F309" s="22"/>
      <c r="G309" s="4"/>
    </row>
    <row r="310" spans="1:7" x14ac:dyDescent="0.35">
      <c r="A310" s="1" t="s">
        <v>488</v>
      </c>
      <c r="E310" s="4"/>
      <c r="F310" s="22"/>
      <c r="G310" s="4"/>
    </row>
    <row r="311" spans="1:7" x14ac:dyDescent="0.35">
      <c r="A311" s="1" t="s">
        <v>489</v>
      </c>
      <c r="E311" s="4"/>
      <c r="F311" s="22"/>
      <c r="G311" s="4"/>
    </row>
    <row r="312" spans="1:7" x14ac:dyDescent="0.35">
      <c r="A312" s="1" t="s">
        <v>490</v>
      </c>
      <c r="E312" s="4"/>
      <c r="F312" s="22"/>
      <c r="G312" s="4"/>
    </row>
    <row r="313" spans="1:7" x14ac:dyDescent="0.35">
      <c r="A313" s="44" t="s">
        <v>358</v>
      </c>
      <c r="E313" s="4"/>
      <c r="F313" s="22"/>
      <c r="G313" s="4"/>
    </row>
    <row r="314" spans="1:7" x14ac:dyDescent="0.35">
      <c r="A314" s="1" t="s">
        <v>182</v>
      </c>
      <c r="C314" s="45" t="s">
        <v>60</v>
      </c>
      <c r="D314" s="45"/>
      <c r="E314" s="46" t="s">
        <v>5</v>
      </c>
      <c r="F314" s="47">
        <f>[2]เงินเดือน!$I$141</f>
        <v>210840</v>
      </c>
      <c r="G314" s="46" t="s">
        <v>4</v>
      </c>
    </row>
    <row r="315" spans="1:7" x14ac:dyDescent="0.35">
      <c r="A315" s="25"/>
      <c r="B315" s="25"/>
      <c r="C315" s="25" t="s">
        <v>183</v>
      </c>
      <c r="D315" s="25"/>
      <c r="E315" s="26"/>
      <c r="F315" s="22"/>
      <c r="G315" s="4"/>
    </row>
    <row r="316" spans="1:7" x14ac:dyDescent="0.35">
      <c r="A316" s="25" t="s">
        <v>184</v>
      </c>
      <c r="B316" s="25"/>
      <c r="C316" s="25"/>
      <c r="D316" s="25"/>
      <c r="E316" s="26"/>
      <c r="F316" s="22"/>
      <c r="G316" s="4"/>
    </row>
    <row r="317" spans="1:7" x14ac:dyDescent="0.35">
      <c r="A317" s="25" t="s">
        <v>359</v>
      </c>
      <c r="B317" s="25"/>
      <c r="C317" s="25"/>
      <c r="D317" s="25"/>
      <c r="E317" s="26"/>
      <c r="F317" s="22"/>
      <c r="G317" s="4"/>
    </row>
    <row r="318" spans="1:7" x14ac:dyDescent="0.35">
      <c r="C318" s="45" t="s">
        <v>24</v>
      </c>
      <c r="D318" s="45"/>
      <c r="E318" s="46" t="s">
        <v>5</v>
      </c>
      <c r="F318" s="47">
        <f>[2]เงินเดือน!$I$219</f>
        <v>270840</v>
      </c>
      <c r="G318" s="46" t="s">
        <v>4</v>
      </c>
    </row>
    <row r="319" spans="1:7" x14ac:dyDescent="0.35">
      <c r="C319" s="1" t="s">
        <v>255</v>
      </c>
      <c r="E319" s="4"/>
      <c r="F319" s="22"/>
      <c r="G319" s="4"/>
    </row>
    <row r="320" spans="1:7" x14ac:dyDescent="0.35">
      <c r="A320" s="1" t="s">
        <v>256</v>
      </c>
      <c r="E320" s="4"/>
      <c r="F320" s="22"/>
      <c r="G320" s="4"/>
    </row>
    <row r="321" spans="1:7" x14ac:dyDescent="0.35">
      <c r="A321" s="1" t="s">
        <v>360</v>
      </c>
      <c r="E321" s="4"/>
      <c r="F321" s="22"/>
      <c r="G321" s="4"/>
    </row>
    <row r="322" spans="1:7" x14ac:dyDescent="0.35">
      <c r="C322" s="45" t="s">
        <v>25</v>
      </c>
      <c r="D322" s="45"/>
      <c r="E322" s="46" t="s">
        <v>5</v>
      </c>
      <c r="F322" s="47">
        <f>[2]ค่าครองชีพ!$G$54</f>
        <v>48000</v>
      </c>
      <c r="G322" s="46" t="s">
        <v>4</v>
      </c>
    </row>
    <row r="323" spans="1:7" x14ac:dyDescent="0.35">
      <c r="C323" s="1" t="s">
        <v>364</v>
      </c>
      <c r="F323" s="12"/>
    </row>
    <row r="324" spans="1:7" x14ac:dyDescent="0.35">
      <c r="A324" s="1" t="s">
        <v>362</v>
      </c>
      <c r="F324" s="12"/>
    </row>
    <row r="325" spans="1:7" x14ac:dyDescent="0.35">
      <c r="A325" s="1" t="s">
        <v>373</v>
      </c>
      <c r="F325" s="12"/>
    </row>
    <row r="326" spans="1:7" x14ac:dyDescent="0.35">
      <c r="A326" s="1" t="s">
        <v>363</v>
      </c>
      <c r="F326" s="12"/>
    </row>
    <row r="327" spans="1:7" x14ac:dyDescent="0.35">
      <c r="A327" s="1" t="s">
        <v>372</v>
      </c>
      <c r="F327" s="12"/>
    </row>
    <row r="328" spans="1:7" x14ac:dyDescent="0.35">
      <c r="F328" s="12"/>
    </row>
    <row r="329" spans="1:7" x14ac:dyDescent="0.35">
      <c r="F329" s="12"/>
    </row>
    <row r="330" spans="1:7" x14ac:dyDescent="0.35">
      <c r="F330" s="12"/>
    </row>
    <row r="331" spans="1:7" x14ac:dyDescent="0.35">
      <c r="B331" s="45" t="s">
        <v>27</v>
      </c>
      <c r="C331" s="25"/>
      <c r="D331" s="25"/>
      <c r="E331" s="46" t="s">
        <v>3</v>
      </c>
      <c r="F331" s="51">
        <f>F332+F346+F373</f>
        <v>1032600</v>
      </c>
      <c r="G331" s="46" t="s">
        <v>4</v>
      </c>
    </row>
    <row r="332" spans="1:7" x14ac:dyDescent="0.35">
      <c r="C332" s="45" t="s">
        <v>28</v>
      </c>
      <c r="D332" s="25"/>
      <c r="E332" s="46" t="s">
        <v>3</v>
      </c>
      <c r="F332" s="51">
        <f>F333+F336+F340+F343</f>
        <v>134000</v>
      </c>
      <c r="G332" s="46" t="s">
        <v>4</v>
      </c>
    </row>
    <row r="333" spans="1:7" x14ac:dyDescent="0.35">
      <c r="C333" s="45" t="s">
        <v>29</v>
      </c>
      <c r="D333" s="45"/>
      <c r="E333" s="46" t="s">
        <v>5</v>
      </c>
      <c r="F333" s="51">
        <v>10000</v>
      </c>
      <c r="G333" s="46" t="s">
        <v>4</v>
      </c>
    </row>
    <row r="334" spans="1:7" x14ac:dyDescent="0.35">
      <c r="A334" s="25"/>
      <c r="B334" s="25"/>
      <c r="C334" s="25" t="s">
        <v>185</v>
      </c>
      <c r="D334" s="25"/>
      <c r="E334" s="26"/>
      <c r="F334" s="12"/>
    </row>
    <row r="335" spans="1:7" x14ac:dyDescent="0.35">
      <c r="A335" s="25" t="s">
        <v>186</v>
      </c>
      <c r="B335" s="25"/>
      <c r="C335" s="25"/>
      <c r="D335" s="25"/>
      <c r="E335" s="26"/>
      <c r="F335" s="12"/>
    </row>
    <row r="336" spans="1:7" x14ac:dyDescent="0.35">
      <c r="C336" s="45" t="s">
        <v>31</v>
      </c>
      <c r="D336" s="45"/>
      <c r="E336" s="46" t="s">
        <v>5</v>
      </c>
      <c r="F336" s="47">
        <v>10000</v>
      </c>
      <c r="G336" s="46" t="s">
        <v>4</v>
      </c>
    </row>
    <row r="337" spans="1:7" x14ac:dyDescent="0.35">
      <c r="C337" s="1" t="s">
        <v>240</v>
      </c>
      <c r="E337" s="4"/>
      <c r="F337" s="22"/>
      <c r="G337" s="4"/>
    </row>
    <row r="338" spans="1:7" x14ac:dyDescent="0.35">
      <c r="A338" s="1" t="s">
        <v>239</v>
      </c>
      <c r="E338" s="4"/>
      <c r="F338" s="22"/>
      <c r="G338" s="4"/>
    </row>
    <row r="339" spans="1:7" x14ac:dyDescent="0.35">
      <c r="A339" s="1" t="s">
        <v>121</v>
      </c>
      <c r="E339" s="4"/>
      <c r="F339" s="22"/>
      <c r="G339" s="4"/>
    </row>
    <row r="340" spans="1:7" x14ac:dyDescent="0.35">
      <c r="C340" s="45" t="s">
        <v>32</v>
      </c>
      <c r="D340" s="45"/>
      <c r="E340" s="46" t="s">
        <v>5</v>
      </c>
      <c r="F340" s="47">
        <f>[2]ค่าตอบแทน!$D$51</f>
        <v>84000</v>
      </c>
      <c r="G340" s="46" t="s">
        <v>4</v>
      </c>
    </row>
    <row r="341" spans="1:7" x14ac:dyDescent="0.35">
      <c r="C341" s="1" t="s">
        <v>244</v>
      </c>
      <c r="E341" s="4"/>
      <c r="F341" s="22"/>
      <c r="G341" s="4"/>
    </row>
    <row r="342" spans="1:7" x14ac:dyDescent="0.35">
      <c r="A342" s="1" t="s">
        <v>243</v>
      </c>
      <c r="E342" s="4"/>
      <c r="F342" s="22"/>
      <c r="G342" s="4"/>
    </row>
    <row r="343" spans="1:7" x14ac:dyDescent="0.35">
      <c r="C343" s="45" t="s">
        <v>33</v>
      </c>
      <c r="D343" s="45"/>
      <c r="E343" s="46" t="s">
        <v>5</v>
      </c>
      <c r="F343" s="47">
        <v>30000</v>
      </c>
      <c r="G343" s="46" t="s">
        <v>4</v>
      </c>
    </row>
    <row r="344" spans="1:7" x14ac:dyDescent="0.35">
      <c r="C344" s="1" t="s">
        <v>188</v>
      </c>
      <c r="E344" s="4"/>
      <c r="F344" s="22"/>
      <c r="G344" s="4"/>
    </row>
    <row r="345" spans="1:7" x14ac:dyDescent="0.35">
      <c r="A345" s="1" t="s">
        <v>189</v>
      </c>
      <c r="E345" s="4"/>
      <c r="F345" s="22"/>
      <c r="G345" s="4"/>
    </row>
    <row r="346" spans="1:7" x14ac:dyDescent="0.35">
      <c r="C346" s="45" t="s">
        <v>34</v>
      </c>
      <c r="D346" s="25"/>
      <c r="E346" s="46" t="s">
        <v>3</v>
      </c>
      <c r="F346" s="51">
        <f>F347+F352+F359+F364+F370</f>
        <v>705000</v>
      </c>
      <c r="G346" s="46" t="s">
        <v>4</v>
      </c>
    </row>
    <row r="347" spans="1:7" x14ac:dyDescent="0.35">
      <c r="C347" s="45" t="s">
        <v>35</v>
      </c>
      <c r="D347" s="45"/>
      <c r="E347" s="46" t="s">
        <v>5</v>
      </c>
      <c r="F347" s="47">
        <v>120000</v>
      </c>
      <c r="G347" s="46" t="s">
        <v>4</v>
      </c>
    </row>
    <row r="348" spans="1:7" x14ac:dyDescent="0.35">
      <c r="A348" s="25"/>
      <c r="B348" s="25"/>
      <c r="C348" s="25" t="s">
        <v>190</v>
      </c>
      <c r="D348" s="25"/>
      <c r="E348" s="26"/>
      <c r="F348" s="22"/>
      <c r="G348" s="4"/>
    </row>
    <row r="349" spans="1:7" x14ac:dyDescent="0.35">
      <c r="A349" s="25" t="s">
        <v>191</v>
      </c>
      <c r="B349" s="25"/>
      <c r="C349" s="25"/>
      <c r="D349" s="25"/>
      <c r="E349" s="26"/>
      <c r="F349" s="22"/>
      <c r="G349" s="4"/>
    </row>
    <row r="350" spans="1:7" x14ac:dyDescent="0.35">
      <c r="A350" s="25" t="s">
        <v>192</v>
      </c>
      <c r="B350" s="25"/>
      <c r="C350" s="25"/>
      <c r="D350" s="25"/>
      <c r="E350" s="26"/>
      <c r="F350" s="22"/>
      <c r="G350" s="4"/>
    </row>
    <row r="351" spans="1:7" x14ac:dyDescent="0.35">
      <c r="A351" s="25" t="s">
        <v>193</v>
      </c>
      <c r="B351" s="25"/>
      <c r="C351" s="25"/>
      <c r="D351" s="25"/>
      <c r="E351" s="26"/>
      <c r="F351" s="22"/>
      <c r="G351" s="4"/>
    </row>
    <row r="352" spans="1:7" x14ac:dyDescent="0.35">
      <c r="C352" s="45" t="s">
        <v>36</v>
      </c>
      <c r="D352" s="45"/>
      <c r="E352" s="46" t="s">
        <v>3</v>
      </c>
      <c r="F352" s="47">
        <v>20000</v>
      </c>
      <c r="G352" s="46" t="s">
        <v>4</v>
      </c>
    </row>
    <row r="353" spans="1:7" x14ac:dyDescent="0.35">
      <c r="C353" s="1" t="s">
        <v>122</v>
      </c>
      <c r="F353" s="12"/>
    </row>
    <row r="354" spans="1:7" x14ac:dyDescent="0.35">
      <c r="A354" s="1" t="s">
        <v>123</v>
      </c>
      <c r="F354" s="12"/>
    </row>
    <row r="355" spans="1:7" x14ac:dyDescent="0.35">
      <c r="A355" s="1" t="s">
        <v>124</v>
      </c>
      <c r="F355" s="12"/>
    </row>
    <row r="356" spans="1:7" x14ac:dyDescent="0.35">
      <c r="A356" s="1" t="s">
        <v>125</v>
      </c>
      <c r="F356" s="12"/>
    </row>
    <row r="357" spans="1:7" x14ac:dyDescent="0.35">
      <c r="C357" s="2" t="s">
        <v>130</v>
      </c>
      <c r="D357" s="2"/>
      <c r="E357" s="4"/>
      <c r="F357" s="22"/>
      <c r="G357" s="4"/>
    </row>
    <row r="358" spans="1:7" x14ac:dyDescent="0.35">
      <c r="A358" s="2" t="s">
        <v>180</v>
      </c>
      <c r="C358" s="2"/>
      <c r="D358" s="2"/>
      <c r="E358" s="4"/>
      <c r="F358" s="22"/>
      <c r="G358" s="4"/>
    </row>
    <row r="359" spans="1:7" x14ac:dyDescent="0.35">
      <c r="C359" s="45" t="s">
        <v>383</v>
      </c>
      <c r="D359" s="45"/>
      <c r="E359" s="46" t="s">
        <v>5</v>
      </c>
      <c r="F359" s="47">
        <v>150000</v>
      </c>
      <c r="G359" s="46" t="s">
        <v>4</v>
      </c>
    </row>
    <row r="360" spans="1:7" x14ac:dyDescent="0.35">
      <c r="A360" s="25"/>
      <c r="B360" s="25"/>
      <c r="C360" s="25" t="s">
        <v>197</v>
      </c>
      <c r="D360" s="25"/>
      <c r="E360" s="26"/>
      <c r="F360" s="12"/>
    </row>
    <row r="361" spans="1:7" x14ac:dyDescent="0.35">
      <c r="A361" s="25" t="s">
        <v>198</v>
      </c>
      <c r="B361" s="25"/>
      <c r="C361" s="25"/>
      <c r="D361" s="25"/>
      <c r="E361" s="26"/>
      <c r="F361" s="12"/>
    </row>
    <row r="362" spans="1:7" x14ac:dyDescent="0.35">
      <c r="A362" s="25" t="s">
        <v>701</v>
      </c>
      <c r="B362" s="25"/>
      <c r="C362" s="25"/>
      <c r="D362" s="25"/>
      <c r="E362" s="26"/>
      <c r="F362" s="12"/>
    </row>
    <row r="363" spans="1:7" x14ac:dyDescent="0.35">
      <c r="A363" s="25" t="s">
        <v>702</v>
      </c>
      <c r="B363" s="25"/>
      <c r="C363" s="25"/>
      <c r="D363" s="25"/>
      <c r="E363" s="26"/>
      <c r="F363" s="12"/>
    </row>
    <row r="364" spans="1:7" x14ac:dyDescent="0.35">
      <c r="A364" s="77"/>
      <c r="B364" s="77"/>
      <c r="C364" s="76" t="s">
        <v>322</v>
      </c>
      <c r="D364" s="76"/>
      <c r="E364" s="78" t="s">
        <v>5</v>
      </c>
      <c r="F364" s="79">
        <v>400000</v>
      </c>
      <c r="G364" s="78" t="s">
        <v>4</v>
      </c>
    </row>
    <row r="365" spans="1:7" x14ac:dyDescent="0.35">
      <c r="A365" s="77"/>
      <c r="B365" s="77"/>
      <c r="C365" s="77" t="s">
        <v>257</v>
      </c>
      <c r="D365" s="77"/>
      <c r="E365" s="83"/>
      <c r="F365" s="81"/>
      <c r="G365" s="80"/>
    </row>
    <row r="366" spans="1:7" x14ac:dyDescent="0.35">
      <c r="A366" s="77" t="s">
        <v>499</v>
      </c>
      <c r="B366" s="77"/>
      <c r="C366" s="77"/>
      <c r="D366" s="77"/>
      <c r="E366" s="83"/>
      <c r="F366" s="81"/>
      <c r="G366" s="80"/>
    </row>
    <row r="367" spans="1:7" x14ac:dyDescent="0.35">
      <c r="A367" s="77" t="s">
        <v>500</v>
      </c>
      <c r="B367" s="77"/>
      <c r="C367" s="77"/>
      <c r="D367" s="77"/>
      <c r="E367" s="83"/>
      <c r="F367" s="81"/>
      <c r="G367" s="80"/>
    </row>
    <row r="368" spans="1:7" x14ac:dyDescent="0.35">
      <c r="A368" s="77" t="s">
        <v>501</v>
      </c>
      <c r="B368" s="77"/>
      <c r="C368" s="77"/>
      <c r="D368" s="77"/>
      <c r="E368" s="83"/>
      <c r="F368" s="81"/>
      <c r="G368" s="80"/>
    </row>
    <row r="369" spans="1:7" x14ac:dyDescent="0.35">
      <c r="A369" s="77" t="s">
        <v>164</v>
      </c>
      <c r="B369" s="77"/>
      <c r="C369" s="77"/>
      <c r="D369" s="77"/>
      <c r="E369" s="83"/>
      <c r="F369" s="81"/>
      <c r="G369" s="80"/>
    </row>
    <row r="370" spans="1:7" x14ac:dyDescent="0.35">
      <c r="C370" s="45" t="s">
        <v>37</v>
      </c>
      <c r="D370" s="45"/>
      <c r="E370" s="46" t="s">
        <v>5</v>
      </c>
      <c r="F370" s="47">
        <v>15000</v>
      </c>
      <c r="G370" s="46" t="s">
        <v>4</v>
      </c>
    </row>
    <row r="371" spans="1:7" x14ac:dyDescent="0.35">
      <c r="C371" s="1" t="s">
        <v>138</v>
      </c>
      <c r="E371" s="4"/>
      <c r="F371" s="22"/>
      <c r="G371" s="4"/>
    </row>
    <row r="372" spans="1:7" x14ac:dyDescent="0.35">
      <c r="A372" s="1" t="s">
        <v>139</v>
      </c>
      <c r="E372" s="4"/>
      <c r="F372" s="22"/>
      <c r="G372" s="4"/>
    </row>
    <row r="373" spans="1:7" x14ac:dyDescent="0.35">
      <c r="A373" s="25"/>
      <c r="B373" s="25"/>
      <c r="C373" s="45" t="s">
        <v>38</v>
      </c>
      <c r="D373" s="25"/>
      <c r="E373" s="46" t="s">
        <v>3</v>
      </c>
      <c r="F373" s="51">
        <f>F374+F378+F381</f>
        <v>193600</v>
      </c>
      <c r="G373" s="46" t="s">
        <v>4</v>
      </c>
    </row>
    <row r="374" spans="1:7" x14ac:dyDescent="0.35">
      <c r="A374" s="25"/>
      <c r="B374" s="25"/>
      <c r="C374" s="45" t="s">
        <v>39</v>
      </c>
      <c r="D374" s="45"/>
      <c r="E374" s="46" t="s">
        <v>5</v>
      </c>
      <c r="F374" s="47">
        <v>120000</v>
      </c>
      <c r="G374" s="46" t="s">
        <v>4</v>
      </c>
    </row>
    <row r="375" spans="1:7" x14ac:dyDescent="0.35">
      <c r="A375" s="25"/>
      <c r="B375" s="25"/>
      <c r="C375" s="25" t="s">
        <v>140</v>
      </c>
      <c r="D375" s="25"/>
      <c r="E375" s="26"/>
      <c r="F375" s="47"/>
      <c r="G375" s="46"/>
    </row>
    <row r="376" spans="1:7" x14ac:dyDescent="0.35">
      <c r="A376" s="25" t="s">
        <v>286</v>
      </c>
      <c r="B376" s="25"/>
      <c r="C376" s="25"/>
      <c r="D376" s="25"/>
      <c r="E376" s="26"/>
      <c r="F376" s="47"/>
      <c r="G376" s="46"/>
    </row>
    <row r="377" spans="1:7" x14ac:dyDescent="0.35">
      <c r="A377" s="25" t="s">
        <v>164</v>
      </c>
      <c r="B377" s="25"/>
      <c r="C377" s="25"/>
      <c r="D377" s="25"/>
      <c r="E377" s="26"/>
      <c r="F377" s="47"/>
      <c r="G377" s="46"/>
    </row>
    <row r="378" spans="1:7" x14ac:dyDescent="0.35">
      <c r="A378" s="25"/>
      <c r="B378" s="25"/>
      <c r="C378" s="45" t="s">
        <v>61</v>
      </c>
      <c r="D378" s="45"/>
      <c r="E378" s="46" t="s">
        <v>5</v>
      </c>
      <c r="F378" s="47">
        <v>3600</v>
      </c>
      <c r="G378" s="46" t="s">
        <v>4</v>
      </c>
    </row>
    <row r="379" spans="1:7" x14ac:dyDescent="0.35">
      <c r="A379" s="25"/>
      <c r="B379" s="25"/>
      <c r="C379" s="25" t="s">
        <v>199</v>
      </c>
      <c r="D379" s="25"/>
      <c r="E379" s="26"/>
      <c r="F379" s="47"/>
      <c r="G379" s="46"/>
    </row>
    <row r="380" spans="1:7" x14ac:dyDescent="0.35">
      <c r="A380" s="25" t="s">
        <v>200</v>
      </c>
      <c r="B380" s="25"/>
      <c r="C380" s="25"/>
      <c r="D380" s="25"/>
      <c r="E380" s="26"/>
      <c r="F380" s="47"/>
      <c r="G380" s="46"/>
    </row>
    <row r="381" spans="1:7" x14ac:dyDescent="0.35">
      <c r="A381" s="25"/>
      <c r="B381" s="25"/>
      <c r="C381" s="45" t="s">
        <v>46</v>
      </c>
      <c r="D381" s="45"/>
      <c r="E381" s="46" t="s">
        <v>5</v>
      </c>
      <c r="F381" s="47">
        <v>70000</v>
      </c>
      <c r="G381" s="46" t="s">
        <v>4</v>
      </c>
    </row>
    <row r="382" spans="1:7" x14ac:dyDescent="0.35">
      <c r="A382" s="25"/>
      <c r="B382" s="25"/>
      <c r="C382" s="25" t="s">
        <v>162</v>
      </c>
      <c r="D382" s="25"/>
      <c r="E382" s="26"/>
    </row>
    <row r="383" spans="1:7" x14ac:dyDescent="0.35">
      <c r="A383" s="25" t="s">
        <v>565</v>
      </c>
      <c r="B383" s="25"/>
      <c r="C383" s="25"/>
      <c r="D383" s="25"/>
      <c r="E383" s="26"/>
    </row>
    <row r="384" spans="1:7" x14ac:dyDescent="0.35">
      <c r="A384" s="25" t="s">
        <v>566</v>
      </c>
      <c r="B384" s="25"/>
      <c r="C384" s="25"/>
      <c r="D384" s="25"/>
      <c r="E384" s="26"/>
    </row>
    <row r="385" spans="1:7" x14ac:dyDescent="0.35">
      <c r="B385" s="45" t="s">
        <v>54</v>
      </c>
      <c r="C385" s="25"/>
      <c r="D385" s="25"/>
      <c r="E385" s="46" t="s">
        <v>3</v>
      </c>
      <c r="F385" s="51">
        <f>F386</f>
        <v>22000</v>
      </c>
      <c r="G385" s="46" t="s">
        <v>4</v>
      </c>
    </row>
    <row r="386" spans="1:7" x14ac:dyDescent="0.35">
      <c r="B386" s="45"/>
      <c r="C386" s="45" t="s">
        <v>56</v>
      </c>
      <c r="D386" s="25"/>
      <c r="E386" s="46" t="s">
        <v>3</v>
      </c>
      <c r="F386" s="51">
        <f>F387</f>
        <v>22000</v>
      </c>
      <c r="G386" s="46" t="s">
        <v>4</v>
      </c>
    </row>
    <row r="387" spans="1:7" x14ac:dyDescent="0.35">
      <c r="A387" s="77"/>
      <c r="B387" s="77"/>
      <c r="C387" s="76" t="s">
        <v>98</v>
      </c>
      <c r="D387" s="76"/>
      <c r="E387" s="78" t="s">
        <v>5</v>
      </c>
      <c r="F387" s="79">
        <v>22000</v>
      </c>
      <c r="G387" s="78" t="s">
        <v>4</v>
      </c>
    </row>
    <row r="388" spans="1:7" x14ac:dyDescent="0.35">
      <c r="A388" s="77"/>
      <c r="B388" s="77"/>
      <c r="C388" s="77" t="s">
        <v>493</v>
      </c>
      <c r="D388" s="77"/>
      <c r="E388" s="80"/>
      <c r="F388" s="81"/>
      <c r="G388" s="80"/>
    </row>
    <row r="389" spans="1:7" x14ac:dyDescent="0.35">
      <c r="A389" s="77" t="s">
        <v>494</v>
      </c>
      <c r="B389" s="77"/>
      <c r="C389" s="77"/>
      <c r="D389" s="77"/>
      <c r="E389" s="80"/>
      <c r="F389" s="81"/>
      <c r="G389" s="80"/>
    </row>
    <row r="390" spans="1:7" x14ac:dyDescent="0.35">
      <c r="A390" s="77" t="s">
        <v>558</v>
      </c>
      <c r="B390" s="77"/>
      <c r="C390" s="77"/>
      <c r="D390" s="77"/>
      <c r="E390" s="80"/>
      <c r="F390" s="81"/>
      <c r="G390" s="80"/>
    </row>
    <row r="391" spans="1:7" x14ac:dyDescent="0.35">
      <c r="A391" s="77" t="s">
        <v>559</v>
      </c>
      <c r="B391" s="77"/>
      <c r="C391" s="77"/>
      <c r="D391" s="77"/>
      <c r="E391" s="80"/>
      <c r="F391" s="81"/>
      <c r="G391" s="80"/>
    </row>
    <row r="392" spans="1:7" x14ac:dyDescent="0.35">
      <c r="A392" s="77" t="s">
        <v>560</v>
      </c>
      <c r="B392" s="77"/>
      <c r="C392" s="77"/>
      <c r="D392" s="77"/>
      <c r="E392" s="80"/>
      <c r="F392" s="102"/>
      <c r="G392" s="80"/>
    </row>
    <row r="393" spans="1:7" x14ac:dyDescent="0.35">
      <c r="A393" s="77" t="s">
        <v>561</v>
      </c>
      <c r="B393" s="77"/>
      <c r="C393" s="77"/>
      <c r="D393" s="77"/>
      <c r="E393" s="80"/>
      <c r="F393" s="102"/>
      <c r="G393" s="80"/>
    </row>
    <row r="394" spans="1:7" x14ac:dyDescent="0.35">
      <c r="A394" s="77" t="s">
        <v>562</v>
      </c>
      <c r="B394" s="77"/>
      <c r="C394" s="77"/>
      <c r="D394" s="77"/>
      <c r="E394" s="80"/>
      <c r="F394" s="102"/>
      <c r="G394" s="80"/>
    </row>
    <row r="395" spans="1:7" x14ac:dyDescent="0.35">
      <c r="A395" s="77" t="s">
        <v>563</v>
      </c>
      <c r="B395" s="77"/>
      <c r="C395" s="77"/>
      <c r="D395" s="77"/>
      <c r="E395" s="80"/>
      <c r="F395" s="102"/>
      <c r="G395" s="80"/>
    </row>
    <row r="396" spans="1:7" x14ac:dyDescent="0.35">
      <c r="A396" s="77" t="s">
        <v>564</v>
      </c>
      <c r="B396" s="77"/>
      <c r="C396" s="77"/>
      <c r="D396" s="77"/>
      <c r="E396" s="80"/>
      <c r="F396" s="102"/>
      <c r="G396" s="80"/>
    </row>
  </sheetData>
  <mergeCells count="5">
    <mergeCell ref="A5:G5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43" workbookViewId="0">
      <selection activeCell="J52" sqref="J52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8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8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8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8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8" ht="21" customHeight="1" x14ac:dyDescent="0.35">
      <c r="A5" s="110" t="s">
        <v>62</v>
      </c>
      <c r="B5" s="110"/>
      <c r="C5" s="110"/>
      <c r="D5" s="110"/>
      <c r="E5" s="110"/>
      <c r="F5" s="110"/>
      <c r="G5" s="110"/>
    </row>
    <row r="6" spans="1:8" x14ac:dyDescent="0.35">
      <c r="A6" s="45" t="s">
        <v>374</v>
      </c>
      <c r="B6" s="25"/>
      <c r="C6" s="25"/>
      <c r="D6" s="25"/>
      <c r="E6" s="46" t="s">
        <v>3</v>
      </c>
      <c r="F6" s="51">
        <f>F7+F27</f>
        <v>366000</v>
      </c>
      <c r="G6" s="46" t="s">
        <v>4</v>
      </c>
    </row>
    <row r="7" spans="1:8" x14ac:dyDescent="0.35">
      <c r="B7" s="2" t="s">
        <v>27</v>
      </c>
      <c r="E7" s="4" t="s">
        <v>3</v>
      </c>
      <c r="F7" s="51">
        <f>F8+F23</f>
        <v>230000</v>
      </c>
      <c r="G7" s="4" t="s">
        <v>4</v>
      </c>
    </row>
    <row r="8" spans="1:8" x14ac:dyDescent="0.35">
      <c r="A8" s="25"/>
      <c r="B8" s="25"/>
      <c r="C8" s="45" t="s">
        <v>34</v>
      </c>
      <c r="D8" s="25"/>
      <c r="E8" s="46" t="s">
        <v>3</v>
      </c>
      <c r="F8" s="51">
        <f>F11+F18</f>
        <v>190000</v>
      </c>
      <c r="G8" s="46" t="s">
        <v>4</v>
      </c>
    </row>
    <row r="9" spans="1:8" x14ac:dyDescent="0.35">
      <c r="A9" s="25"/>
      <c r="B9" s="25"/>
      <c r="C9" s="45" t="s">
        <v>130</v>
      </c>
      <c r="D9" s="45"/>
      <c r="E9" s="46"/>
      <c r="F9" s="47"/>
      <c r="G9" s="46"/>
    </row>
    <row r="10" spans="1:8" x14ac:dyDescent="0.35">
      <c r="A10" s="45" t="s">
        <v>180</v>
      </c>
      <c r="B10" s="25"/>
      <c r="C10" s="25"/>
      <c r="D10" s="25"/>
      <c r="E10" s="48"/>
      <c r="F10" s="49"/>
      <c r="G10" s="48"/>
    </row>
    <row r="11" spans="1:8" x14ac:dyDescent="0.35">
      <c r="A11" s="77"/>
      <c r="B11" s="77"/>
      <c r="C11" s="76" t="s">
        <v>323</v>
      </c>
      <c r="D11" s="76"/>
      <c r="E11" s="78" t="s">
        <v>5</v>
      </c>
      <c r="F11" s="79">
        <v>40000</v>
      </c>
      <c r="G11" s="78" t="s">
        <v>4</v>
      </c>
      <c r="H11" s="77"/>
    </row>
    <row r="12" spans="1:8" x14ac:dyDescent="0.35">
      <c r="A12" s="77"/>
      <c r="B12" s="77"/>
      <c r="C12" s="77" t="s">
        <v>258</v>
      </c>
      <c r="D12" s="77"/>
      <c r="E12" s="83"/>
      <c r="F12" s="81"/>
      <c r="G12" s="80"/>
      <c r="H12" s="77"/>
    </row>
    <row r="13" spans="1:8" x14ac:dyDescent="0.35">
      <c r="A13" s="77" t="s">
        <v>679</v>
      </c>
      <c r="B13" s="77"/>
      <c r="C13" s="77"/>
      <c r="D13" s="77"/>
      <c r="E13" s="83"/>
      <c r="F13" s="81"/>
      <c r="G13" s="80"/>
      <c r="H13" s="77"/>
    </row>
    <row r="14" spans="1:8" x14ac:dyDescent="0.35">
      <c r="A14" s="77" t="s">
        <v>680</v>
      </c>
      <c r="B14" s="77"/>
      <c r="C14" s="77"/>
      <c r="D14" s="77"/>
      <c r="E14" s="83"/>
      <c r="F14" s="81"/>
      <c r="G14" s="80"/>
      <c r="H14" s="77"/>
    </row>
    <row r="15" spans="1:8" x14ac:dyDescent="0.35">
      <c r="A15" s="77" t="s">
        <v>681</v>
      </c>
      <c r="B15" s="77"/>
      <c r="C15" s="77"/>
      <c r="D15" s="77"/>
      <c r="E15" s="83"/>
      <c r="F15" s="81"/>
      <c r="G15" s="80"/>
      <c r="H15" s="77"/>
    </row>
    <row r="16" spans="1:8" x14ac:dyDescent="0.35">
      <c r="A16" s="77" t="s">
        <v>682</v>
      </c>
      <c r="B16" s="77"/>
      <c r="C16" s="77"/>
      <c r="D16" s="77"/>
      <c r="E16" s="83"/>
      <c r="F16" s="81"/>
      <c r="G16" s="80"/>
      <c r="H16" s="77"/>
    </row>
    <row r="17" spans="1:8" x14ac:dyDescent="0.35">
      <c r="A17" s="77" t="s">
        <v>534</v>
      </c>
      <c r="B17" s="77"/>
      <c r="C17" s="77"/>
      <c r="D17" s="77"/>
      <c r="E17" s="83"/>
      <c r="F17" s="81"/>
      <c r="G17" s="80"/>
      <c r="H17" s="77"/>
    </row>
    <row r="18" spans="1:8" x14ac:dyDescent="0.35">
      <c r="A18" s="77"/>
      <c r="B18" s="77"/>
      <c r="C18" s="76" t="s">
        <v>674</v>
      </c>
      <c r="D18" s="76"/>
      <c r="E18" s="78" t="s">
        <v>5</v>
      </c>
      <c r="F18" s="79">
        <v>150000</v>
      </c>
      <c r="G18" s="78" t="s">
        <v>4</v>
      </c>
    </row>
    <row r="19" spans="1:8" x14ac:dyDescent="0.35">
      <c r="A19" s="77"/>
      <c r="B19" s="77"/>
      <c r="C19" s="77" t="s">
        <v>675</v>
      </c>
      <c r="D19" s="77"/>
      <c r="E19" s="83"/>
      <c r="F19" s="81"/>
      <c r="G19" s="80"/>
    </row>
    <row r="20" spans="1:8" x14ac:dyDescent="0.35">
      <c r="A20" s="77" t="s">
        <v>676</v>
      </c>
      <c r="B20" s="77"/>
      <c r="C20" s="77"/>
      <c r="D20" s="77"/>
      <c r="E20" s="83"/>
      <c r="F20" s="81"/>
      <c r="G20" s="80"/>
    </row>
    <row r="21" spans="1:8" x14ac:dyDescent="0.35">
      <c r="A21" s="77" t="s">
        <v>677</v>
      </c>
      <c r="B21" s="77"/>
      <c r="C21" s="77"/>
      <c r="D21" s="77"/>
      <c r="E21" s="83"/>
      <c r="F21" s="81"/>
      <c r="G21" s="80"/>
    </row>
    <row r="22" spans="1:8" x14ac:dyDescent="0.35">
      <c r="A22" s="77" t="s">
        <v>678</v>
      </c>
      <c r="B22" s="77"/>
      <c r="C22" s="77"/>
      <c r="D22" s="77"/>
      <c r="E22" s="83"/>
      <c r="F22" s="81"/>
      <c r="G22" s="80"/>
    </row>
    <row r="23" spans="1:8" x14ac:dyDescent="0.35">
      <c r="C23" s="45" t="s">
        <v>38</v>
      </c>
      <c r="D23" s="25"/>
      <c r="E23" s="46" t="s">
        <v>3</v>
      </c>
      <c r="F23" s="51">
        <f>F24</f>
        <v>40000</v>
      </c>
      <c r="G23" s="46" t="s">
        <v>4</v>
      </c>
    </row>
    <row r="24" spans="1:8" x14ac:dyDescent="0.35">
      <c r="C24" s="45" t="s">
        <v>45</v>
      </c>
      <c r="D24" s="25"/>
      <c r="E24" s="46" t="s">
        <v>5</v>
      </c>
      <c r="F24" s="47">
        <v>40000</v>
      </c>
      <c r="G24" s="46" t="s">
        <v>4</v>
      </c>
    </row>
    <row r="25" spans="1:8" x14ac:dyDescent="0.35">
      <c r="C25" s="1" t="s">
        <v>161</v>
      </c>
      <c r="D25" s="2"/>
    </row>
    <row r="26" spans="1:8" x14ac:dyDescent="0.35">
      <c r="A26" s="1" t="s">
        <v>335</v>
      </c>
      <c r="C26" s="2"/>
      <c r="D26" s="2"/>
    </row>
    <row r="27" spans="1:8" x14ac:dyDescent="0.35">
      <c r="A27" s="25"/>
      <c r="B27" s="45" t="s">
        <v>54</v>
      </c>
      <c r="C27" s="25"/>
      <c r="D27" s="25"/>
      <c r="E27" s="46" t="s">
        <v>3</v>
      </c>
      <c r="F27" s="51">
        <f>F29+F44+F49</f>
        <v>136000</v>
      </c>
      <c r="G27" s="46" t="s">
        <v>4</v>
      </c>
    </row>
    <row r="28" spans="1:8" x14ac:dyDescent="0.35">
      <c r="A28" s="25"/>
      <c r="B28" s="45"/>
      <c r="C28" s="45" t="s">
        <v>56</v>
      </c>
      <c r="D28" s="25"/>
      <c r="E28" s="46" t="s">
        <v>3</v>
      </c>
      <c r="F28" s="47">
        <f>F29+F44+F49</f>
        <v>136000</v>
      </c>
      <c r="G28" s="46" t="s">
        <v>4</v>
      </c>
    </row>
    <row r="29" spans="1:8" x14ac:dyDescent="0.35">
      <c r="A29" s="25"/>
      <c r="B29" s="25"/>
      <c r="C29" s="45" t="s">
        <v>343</v>
      </c>
      <c r="D29" s="45"/>
      <c r="E29" s="46" t="s">
        <v>3</v>
      </c>
      <c r="F29" s="47">
        <f>F30+F37</f>
        <v>90000</v>
      </c>
      <c r="G29" s="46" t="s">
        <v>4</v>
      </c>
    </row>
    <row r="30" spans="1:8" x14ac:dyDescent="0.35">
      <c r="A30" s="105"/>
      <c r="B30" s="105"/>
      <c r="C30" s="76" t="s">
        <v>708</v>
      </c>
      <c r="D30" s="76"/>
      <c r="E30" s="78" t="s">
        <v>5</v>
      </c>
      <c r="F30" s="79">
        <v>45000</v>
      </c>
      <c r="G30" s="78" t="s">
        <v>4</v>
      </c>
    </row>
    <row r="31" spans="1:8" x14ac:dyDescent="0.35">
      <c r="A31" s="77"/>
      <c r="B31" s="77"/>
      <c r="C31" s="77" t="s">
        <v>633</v>
      </c>
      <c r="D31" s="77"/>
      <c r="E31" s="106"/>
      <c r="F31" s="107"/>
      <c r="G31" s="106"/>
    </row>
    <row r="32" spans="1:8" x14ac:dyDescent="0.35">
      <c r="A32" s="77" t="s">
        <v>634</v>
      </c>
      <c r="B32" s="77"/>
      <c r="C32" s="77"/>
      <c r="D32" s="77"/>
      <c r="E32" s="106"/>
      <c r="F32" s="107"/>
      <c r="G32" s="106"/>
    </row>
    <row r="33" spans="1:7" x14ac:dyDescent="0.35">
      <c r="A33" s="77" t="s">
        <v>636</v>
      </c>
      <c r="B33" s="77"/>
      <c r="C33" s="77"/>
      <c r="D33" s="77"/>
      <c r="E33" s="106"/>
      <c r="F33" s="107"/>
      <c r="G33" s="106"/>
    </row>
    <row r="34" spans="1:7" x14ac:dyDescent="0.35">
      <c r="A34" s="77" t="s">
        <v>635</v>
      </c>
      <c r="B34" s="77"/>
      <c r="C34" s="77"/>
      <c r="D34" s="77"/>
      <c r="E34" s="80"/>
      <c r="F34" s="81"/>
      <c r="G34" s="80"/>
    </row>
    <row r="35" spans="1:7" x14ac:dyDescent="0.35">
      <c r="A35" s="77" t="s">
        <v>568</v>
      </c>
      <c r="B35" s="77"/>
      <c r="C35" s="77"/>
      <c r="D35" s="77"/>
      <c r="E35" s="80"/>
      <c r="F35" s="81"/>
      <c r="G35" s="80"/>
    </row>
    <row r="36" spans="1:7" x14ac:dyDescent="0.35">
      <c r="A36" s="77" t="s">
        <v>569</v>
      </c>
      <c r="B36" s="77"/>
      <c r="C36" s="77"/>
      <c r="D36" s="77"/>
      <c r="E36" s="80"/>
      <c r="F36" s="81"/>
      <c r="G36" s="80"/>
    </row>
    <row r="37" spans="1:7" x14ac:dyDescent="0.35">
      <c r="A37" s="77"/>
      <c r="B37" s="77"/>
      <c r="C37" s="76" t="s">
        <v>709</v>
      </c>
      <c r="D37" s="76"/>
      <c r="E37" s="78" t="s">
        <v>5</v>
      </c>
      <c r="F37" s="79">
        <v>45000</v>
      </c>
      <c r="G37" s="78" t="s">
        <v>4</v>
      </c>
    </row>
    <row r="38" spans="1:7" x14ac:dyDescent="0.35">
      <c r="A38" s="77"/>
      <c r="B38" s="77"/>
      <c r="C38" s="77" t="s">
        <v>570</v>
      </c>
      <c r="D38" s="77"/>
      <c r="E38" s="80"/>
      <c r="F38" s="81"/>
      <c r="G38" s="80"/>
    </row>
    <row r="39" spans="1:7" x14ac:dyDescent="0.35">
      <c r="A39" s="77" t="s">
        <v>571</v>
      </c>
      <c r="B39" s="77"/>
      <c r="C39" s="77"/>
      <c r="D39" s="77"/>
      <c r="E39" s="80"/>
      <c r="F39" s="81"/>
      <c r="G39" s="80"/>
    </row>
    <row r="40" spans="1:7" x14ac:dyDescent="0.35">
      <c r="A40" s="77" t="s">
        <v>572</v>
      </c>
      <c r="B40" s="77"/>
      <c r="C40" s="77"/>
      <c r="D40" s="77"/>
      <c r="E40" s="80"/>
      <c r="F40" s="81"/>
      <c r="G40" s="80"/>
    </row>
    <row r="41" spans="1:7" x14ac:dyDescent="0.35">
      <c r="A41" s="77" t="s">
        <v>573</v>
      </c>
      <c r="B41" s="77"/>
      <c r="C41" s="77"/>
      <c r="D41" s="77"/>
      <c r="E41" s="80"/>
      <c r="F41" s="81"/>
      <c r="G41" s="80"/>
    </row>
    <row r="42" spans="1:7" x14ac:dyDescent="0.35">
      <c r="A42" s="77" t="s">
        <v>574</v>
      </c>
      <c r="B42" s="77"/>
      <c r="C42" s="77"/>
      <c r="D42" s="77"/>
      <c r="E42" s="80"/>
      <c r="F42" s="81"/>
      <c r="G42" s="80"/>
    </row>
    <row r="43" spans="1:7" x14ac:dyDescent="0.35">
      <c r="A43" s="77" t="s">
        <v>567</v>
      </c>
      <c r="B43" s="77"/>
      <c r="C43" s="77"/>
      <c r="D43" s="77"/>
      <c r="E43" s="80"/>
      <c r="F43" s="81"/>
      <c r="G43" s="80"/>
    </row>
    <row r="44" spans="1:7" x14ac:dyDescent="0.35">
      <c r="A44" s="77"/>
      <c r="B44" s="77"/>
      <c r="C44" s="76" t="s">
        <v>339</v>
      </c>
      <c r="D44" s="76"/>
      <c r="E44" s="78" t="s">
        <v>5</v>
      </c>
      <c r="F44" s="79">
        <v>37500</v>
      </c>
      <c r="G44" s="78" t="s">
        <v>4</v>
      </c>
    </row>
    <row r="45" spans="1:7" x14ac:dyDescent="0.35">
      <c r="A45" s="77"/>
      <c r="B45" s="77"/>
      <c r="C45" s="77" t="s">
        <v>429</v>
      </c>
      <c r="D45" s="77"/>
      <c r="E45" s="80"/>
      <c r="F45" s="81"/>
      <c r="G45" s="80"/>
    </row>
    <row r="46" spans="1:7" x14ac:dyDescent="0.35">
      <c r="A46" s="77" t="s">
        <v>575</v>
      </c>
      <c r="B46" s="77"/>
      <c r="C46" s="77"/>
      <c r="D46" s="77"/>
      <c r="E46" s="80"/>
      <c r="F46" s="81"/>
      <c r="G46" s="80"/>
    </row>
    <row r="47" spans="1:7" x14ac:dyDescent="0.35">
      <c r="A47" s="77" t="s">
        <v>576</v>
      </c>
      <c r="B47" s="77"/>
      <c r="C47" s="77"/>
      <c r="D47" s="77"/>
      <c r="E47" s="80"/>
      <c r="F47" s="81"/>
      <c r="G47" s="80"/>
    </row>
    <row r="48" spans="1:7" x14ac:dyDescent="0.35">
      <c r="A48" s="77" t="s">
        <v>784</v>
      </c>
      <c r="B48" s="77"/>
      <c r="C48" s="77"/>
      <c r="D48" s="77"/>
      <c r="E48" s="80"/>
      <c r="F48" s="81"/>
      <c r="G48" s="80"/>
    </row>
    <row r="49" spans="1:7" x14ac:dyDescent="0.35">
      <c r="A49" s="105"/>
      <c r="B49" s="105"/>
      <c r="C49" s="76" t="s">
        <v>93</v>
      </c>
      <c r="D49" s="76"/>
      <c r="E49" s="78" t="s">
        <v>5</v>
      </c>
      <c r="F49" s="79">
        <v>8500</v>
      </c>
      <c r="G49" s="78" t="s">
        <v>4</v>
      </c>
    </row>
    <row r="50" spans="1:7" x14ac:dyDescent="0.35">
      <c r="A50" s="77"/>
      <c r="B50" s="77"/>
      <c r="C50" s="77" t="s">
        <v>577</v>
      </c>
      <c r="D50" s="77"/>
      <c r="E50" s="106"/>
      <c r="F50" s="107"/>
      <c r="G50" s="106"/>
    </row>
    <row r="51" spans="1:7" x14ac:dyDescent="0.35">
      <c r="A51" s="77" t="s">
        <v>581</v>
      </c>
      <c r="B51" s="77"/>
      <c r="C51" s="77"/>
      <c r="D51" s="77"/>
      <c r="E51" s="106"/>
      <c r="F51" s="107"/>
      <c r="G51" s="106"/>
    </row>
    <row r="52" spans="1:7" x14ac:dyDescent="0.35">
      <c r="A52" s="77" t="s">
        <v>578</v>
      </c>
      <c r="B52" s="77"/>
      <c r="C52" s="77"/>
      <c r="D52" s="77"/>
      <c r="E52" s="106"/>
      <c r="F52" s="107"/>
      <c r="G52" s="106"/>
    </row>
    <row r="53" spans="1:7" x14ac:dyDescent="0.35">
      <c r="A53" s="77" t="s">
        <v>458</v>
      </c>
      <c r="B53" s="77"/>
      <c r="C53" s="77"/>
      <c r="D53" s="77"/>
      <c r="E53" s="80"/>
      <c r="F53" s="102"/>
      <c r="G53" s="80"/>
    </row>
    <row r="54" spans="1:7" x14ac:dyDescent="0.35">
      <c r="A54" s="77" t="s">
        <v>579</v>
      </c>
      <c r="B54" s="77"/>
      <c r="C54" s="77"/>
      <c r="D54" s="77"/>
      <c r="E54" s="80"/>
      <c r="F54" s="102"/>
      <c r="G54" s="80"/>
    </row>
    <row r="55" spans="1:7" x14ac:dyDescent="0.35">
      <c r="A55" s="77" t="s">
        <v>580</v>
      </c>
      <c r="B55" s="77"/>
      <c r="C55" s="77"/>
      <c r="D55" s="77"/>
      <c r="E55" s="80"/>
      <c r="F55" s="102"/>
      <c r="G55" s="80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"/>
  <sheetViews>
    <sheetView topLeftCell="A84" workbookViewId="0">
      <selection activeCell="J189" sqref="J189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63</v>
      </c>
      <c r="B5" s="110"/>
      <c r="C5" s="110"/>
      <c r="D5" s="110"/>
      <c r="E5" s="110"/>
      <c r="F5" s="110"/>
      <c r="G5" s="110"/>
    </row>
    <row r="6" spans="1:11" x14ac:dyDescent="0.35">
      <c r="A6" s="45" t="s">
        <v>64</v>
      </c>
      <c r="B6" s="25"/>
      <c r="C6" s="25"/>
      <c r="D6" s="25"/>
      <c r="E6" s="46" t="s">
        <v>3</v>
      </c>
      <c r="F6" s="51">
        <f>F7+F36</f>
        <v>2953760</v>
      </c>
      <c r="G6" s="46" t="s">
        <v>4</v>
      </c>
      <c r="K6" s="34"/>
    </row>
    <row r="7" spans="1:11" x14ac:dyDescent="0.35">
      <c r="B7" s="45" t="s">
        <v>13</v>
      </c>
      <c r="C7" s="25"/>
      <c r="D7" s="25"/>
      <c r="E7" s="46" t="s">
        <v>3</v>
      </c>
      <c r="F7" s="51">
        <f>F8</f>
        <v>1838760</v>
      </c>
      <c r="G7" s="46" t="s">
        <v>4</v>
      </c>
    </row>
    <row r="8" spans="1:11" x14ac:dyDescent="0.35">
      <c r="C8" s="45" t="s">
        <v>20</v>
      </c>
      <c r="D8" s="25"/>
      <c r="E8" s="46" t="s">
        <v>3</v>
      </c>
      <c r="F8" s="51">
        <f>F9+F14+F17+F25+F29</f>
        <v>1838760</v>
      </c>
      <c r="G8" s="46" t="s">
        <v>4</v>
      </c>
      <c r="K8" s="32"/>
    </row>
    <row r="9" spans="1:11" ht="21" customHeight="1" x14ac:dyDescent="0.35">
      <c r="C9" s="45" t="s">
        <v>21</v>
      </c>
      <c r="D9" s="45"/>
      <c r="E9" s="46" t="s">
        <v>5</v>
      </c>
      <c r="F9" s="65">
        <f>[2]เงินเดือน!$I$98</f>
        <v>1228440</v>
      </c>
      <c r="G9" s="46" t="s">
        <v>4</v>
      </c>
      <c r="K9" s="32"/>
    </row>
    <row r="10" spans="1:11" x14ac:dyDescent="0.35">
      <c r="C10" s="1" t="s">
        <v>234</v>
      </c>
      <c r="E10" s="4"/>
      <c r="F10" s="30"/>
      <c r="G10" s="4"/>
    </row>
    <row r="11" spans="1:11" x14ac:dyDescent="0.35">
      <c r="A11" s="1" t="s">
        <v>333</v>
      </c>
      <c r="E11" s="4"/>
      <c r="F11" s="30"/>
      <c r="G11" s="4"/>
    </row>
    <row r="12" spans="1:11" x14ac:dyDescent="0.35">
      <c r="A12" s="1" t="s">
        <v>717</v>
      </c>
      <c r="E12" s="4"/>
      <c r="F12" s="30"/>
      <c r="G12" s="4"/>
    </row>
    <row r="13" spans="1:11" x14ac:dyDescent="0.35">
      <c r="A13" s="1" t="s">
        <v>358</v>
      </c>
      <c r="E13" s="4"/>
      <c r="F13" s="30"/>
      <c r="G13" s="4"/>
    </row>
    <row r="14" spans="1:11" x14ac:dyDescent="0.35">
      <c r="C14" s="45" t="s">
        <v>22</v>
      </c>
      <c r="D14" s="45"/>
      <c r="E14" s="46" t="s">
        <v>5</v>
      </c>
      <c r="F14" s="51">
        <v>6360</v>
      </c>
      <c r="G14" s="46" t="s">
        <v>4</v>
      </c>
    </row>
    <row r="15" spans="1:11" x14ac:dyDescent="0.35">
      <c r="C15" s="1" t="s">
        <v>308</v>
      </c>
      <c r="F15" s="12"/>
    </row>
    <row r="16" spans="1:11" x14ac:dyDescent="0.35">
      <c r="A16" s="1" t="s">
        <v>309</v>
      </c>
      <c r="F16" s="12"/>
    </row>
    <row r="17" spans="1:10" x14ac:dyDescent="0.35">
      <c r="C17" s="45" t="s">
        <v>23</v>
      </c>
      <c r="D17" s="45"/>
      <c r="E17" s="46" t="s">
        <v>5</v>
      </c>
      <c r="F17" s="47">
        <v>78000</v>
      </c>
      <c r="G17" s="46" t="s">
        <v>4</v>
      </c>
    </row>
    <row r="18" spans="1:10" x14ac:dyDescent="0.35">
      <c r="C18" s="1" t="s">
        <v>450</v>
      </c>
      <c r="F18" s="12"/>
    </row>
    <row r="19" spans="1:10" x14ac:dyDescent="0.35">
      <c r="A19" s="1" t="s">
        <v>451</v>
      </c>
      <c r="F19" s="12"/>
    </row>
    <row r="20" spans="1:10" x14ac:dyDescent="0.35">
      <c r="A20" s="1" t="s">
        <v>452</v>
      </c>
      <c r="F20" s="12"/>
      <c r="J20" s="2"/>
    </row>
    <row r="21" spans="1:10" x14ac:dyDescent="0.35">
      <c r="A21" s="1" t="s">
        <v>453</v>
      </c>
      <c r="F21" s="12"/>
      <c r="J21" s="2"/>
    </row>
    <row r="22" spans="1:10" x14ac:dyDescent="0.35">
      <c r="A22" s="1" t="s">
        <v>454</v>
      </c>
      <c r="F22" s="12"/>
      <c r="J22" s="2"/>
    </row>
    <row r="23" spans="1:10" x14ac:dyDescent="0.35">
      <c r="A23" s="1" t="s">
        <v>455</v>
      </c>
      <c r="F23" s="12"/>
      <c r="J23" s="2"/>
    </row>
    <row r="24" spans="1:10" x14ac:dyDescent="0.35">
      <c r="A24" s="44" t="s">
        <v>464</v>
      </c>
      <c r="F24" s="12"/>
    </row>
    <row r="25" spans="1:10" x14ac:dyDescent="0.35">
      <c r="C25" s="45" t="s">
        <v>24</v>
      </c>
      <c r="D25" s="45"/>
      <c r="E25" s="46" t="s">
        <v>5</v>
      </c>
      <c r="F25" s="47">
        <f>[2]เงินเดือน!$I$279</f>
        <v>465960</v>
      </c>
      <c r="G25" s="46" t="s">
        <v>4</v>
      </c>
    </row>
    <row r="26" spans="1:10" x14ac:dyDescent="0.35">
      <c r="C26" s="1" t="s">
        <v>255</v>
      </c>
      <c r="E26" s="4"/>
      <c r="F26" s="22"/>
      <c r="G26" s="4"/>
    </row>
    <row r="27" spans="1:10" x14ac:dyDescent="0.35">
      <c r="A27" s="1" t="s">
        <v>256</v>
      </c>
      <c r="E27" s="4"/>
      <c r="F27" s="22"/>
      <c r="G27" s="4"/>
    </row>
    <row r="28" spans="1:10" x14ac:dyDescent="0.35">
      <c r="A28" s="1" t="s">
        <v>744</v>
      </c>
      <c r="E28" s="4"/>
      <c r="F28" s="22"/>
      <c r="G28" s="4"/>
    </row>
    <row r="29" spans="1:10" x14ac:dyDescent="0.35">
      <c r="C29" s="45" t="s">
        <v>25</v>
      </c>
      <c r="D29" s="45"/>
      <c r="E29" s="46" t="s">
        <v>5</v>
      </c>
      <c r="F29" s="47">
        <f>[2]ค่าครองชีพ!$G$115</f>
        <v>60000</v>
      </c>
      <c r="G29" s="46" t="s">
        <v>4</v>
      </c>
    </row>
    <row r="30" spans="1:10" x14ac:dyDescent="0.35">
      <c r="C30" s="1" t="s">
        <v>364</v>
      </c>
      <c r="D30" s="36"/>
      <c r="F30" s="12"/>
    </row>
    <row r="31" spans="1:10" x14ac:dyDescent="0.35">
      <c r="A31" s="1" t="s">
        <v>368</v>
      </c>
      <c r="C31" s="36"/>
      <c r="D31" s="36"/>
      <c r="F31" s="12"/>
    </row>
    <row r="32" spans="1:10" x14ac:dyDescent="0.35">
      <c r="A32" s="1" t="s">
        <v>367</v>
      </c>
      <c r="C32" s="36"/>
      <c r="D32" s="36"/>
      <c r="F32" s="12"/>
    </row>
    <row r="33" spans="1:7" x14ac:dyDescent="0.35">
      <c r="A33" s="1" t="s">
        <v>361</v>
      </c>
      <c r="C33" s="36"/>
      <c r="D33" s="36"/>
      <c r="F33" s="12"/>
    </row>
    <row r="34" spans="1:7" x14ac:dyDescent="0.35">
      <c r="A34" s="1" t="s">
        <v>714</v>
      </c>
      <c r="F34" s="12"/>
    </row>
    <row r="35" spans="1:7" x14ac:dyDescent="0.35">
      <c r="A35" s="1" t="s">
        <v>713</v>
      </c>
      <c r="F35" s="12"/>
    </row>
    <row r="36" spans="1:7" x14ac:dyDescent="0.35">
      <c r="B36" s="45" t="s">
        <v>27</v>
      </c>
      <c r="C36" s="25"/>
      <c r="D36" s="25"/>
      <c r="E36" s="46" t="s">
        <v>3</v>
      </c>
      <c r="F36" s="51">
        <f>F37+F48+F70+F100</f>
        <v>1115000</v>
      </c>
      <c r="G36" s="46" t="s">
        <v>4</v>
      </c>
    </row>
    <row r="37" spans="1:7" x14ac:dyDescent="0.35">
      <c r="C37" s="45" t="s">
        <v>28</v>
      </c>
      <c r="D37" s="25"/>
      <c r="E37" s="46" t="s">
        <v>3</v>
      </c>
      <c r="F37" s="51">
        <f>F38+F41+F45</f>
        <v>62000</v>
      </c>
      <c r="G37" s="46" t="s">
        <v>4</v>
      </c>
    </row>
    <row r="38" spans="1:7" x14ac:dyDescent="0.35">
      <c r="C38" s="45" t="s">
        <v>29</v>
      </c>
      <c r="D38" s="45"/>
      <c r="E38" s="46" t="s">
        <v>5</v>
      </c>
      <c r="F38" s="51">
        <v>10000</v>
      </c>
      <c r="G38" s="46" t="s">
        <v>4</v>
      </c>
    </row>
    <row r="39" spans="1:7" x14ac:dyDescent="0.35">
      <c r="A39" s="25"/>
      <c r="B39" s="25"/>
      <c r="C39" s="25" t="s">
        <v>185</v>
      </c>
      <c r="D39" s="25"/>
      <c r="E39" s="48"/>
      <c r="F39" s="49"/>
      <c r="G39" s="48"/>
    </row>
    <row r="40" spans="1:7" x14ac:dyDescent="0.35">
      <c r="A40" s="25" t="s">
        <v>259</v>
      </c>
      <c r="B40" s="25"/>
      <c r="C40" s="25"/>
      <c r="D40" s="25"/>
      <c r="E40" s="48"/>
      <c r="F40" s="49"/>
      <c r="G40" s="48"/>
    </row>
    <row r="41" spans="1:7" x14ac:dyDescent="0.35">
      <c r="C41" s="45" t="s">
        <v>31</v>
      </c>
      <c r="D41" s="45"/>
      <c r="E41" s="46" t="s">
        <v>5</v>
      </c>
      <c r="F41" s="47">
        <v>10000</v>
      </c>
      <c r="G41" s="46" t="s">
        <v>4</v>
      </c>
    </row>
    <row r="42" spans="1:7" x14ac:dyDescent="0.35">
      <c r="C42" s="25" t="s">
        <v>240</v>
      </c>
      <c r="D42" s="25"/>
      <c r="E42" s="46"/>
      <c r="F42" s="47"/>
      <c r="G42" s="46"/>
    </row>
    <row r="43" spans="1:7" x14ac:dyDescent="0.35">
      <c r="A43" s="1" t="s">
        <v>261</v>
      </c>
      <c r="C43" s="25"/>
      <c r="D43" s="25"/>
      <c r="E43" s="46"/>
      <c r="F43" s="47"/>
      <c r="G43" s="46"/>
    </row>
    <row r="44" spans="1:7" x14ac:dyDescent="0.35">
      <c r="A44" s="1" t="s">
        <v>260</v>
      </c>
      <c r="C44" s="25"/>
      <c r="D44" s="25"/>
      <c r="E44" s="46"/>
      <c r="F44" s="47"/>
      <c r="G44" s="46"/>
    </row>
    <row r="45" spans="1:7" x14ac:dyDescent="0.35">
      <c r="C45" s="45" t="s">
        <v>32</v>
      </c>
      <c r="D45" s="45"/>
      <c r="E45" s="46" t="s">
        <v>5</v>
      </c>
      <c r="F45" s="47">
        <v>42000</v>
      </c>
      <c r="G45" s="46" t="s">
        <v>4</v>
      </c>
    </row>
    <row r="46" spans="1:7" x14ac:dyDescent="0.35">
      <c r="C46" s="1" t="s">
        <v>244</v>
      </c>
      <c r="E46" s="4"/>
      <c r="F46" s="22"/>
      <c r="G46" s="4"/>
    </row>
    <row r="47" spans="1:7" x14ac:dyDescent="0.35">
      <c r="A47" s="1" t="s">
        <v>243</v>
      </c>
      <c r="E47" s="4"/>
      <c r="F47" s="22"/>
      <c r="G47" s="4"/>
    </row>
    <row r="48" spans="1:7" x14ac:dyDescent="0.35">
      <c r="C48" s="45" t="s">
        <v>34</v>
      </c>
      <c r="D48" s="25"/>
      <c r="E48" s="46" t="s">
        <v>3</v>
      </c>
      <c r="F48" s="51">
        <f>F49+F55+F62+F67</f>
        <v>640000</v>
      </c>
      <c r="G48" s="46" t="s">
        <v>4</v>
      </c>
    </row>
    <row r="49" spans="1:7" x14ac:dyDescent="0.35">
      <c r="C49" s="45" t="s">
        <v>35</v>
      </c>
      <c r="D49" s="45"/>
      <c r="E49" s="46" t="s">
        <v>5</v>
      </c>
      <c r="F49" s="47">
        <v>350000</v>
      </c>
      <c r="G49" s="46" t="s">
        <v>4</v>
      </c>
    </row>
    <row r="50" spans="1:7" x14ac:dyDescent="0.35">
      <c r="C50" s="1" t="s">
        <v>262</v>
      </c>
      <c r="D50" s="2"/>
      <c r="E50" s="4"/>
      <c r="F50" s="22"/>
      <c r="G50" s="4"/>
    </row>
    <row r="51" spans="1:7" x14ac:dyDescent="0.35">
      <c r="A51" s="1" t="s">
        <v>263</v>
      </c>
      <c r="C51" s="2"/>
      <c r="D51" s="2"/>
      <c r="E51" s="4"/>
      <c r="F51" s="22"/>
      <c r="G51" s="4"/>
    </row>
    <row r="52" spans="1:7" x14ac:dyDescent="0.35">
      <c r="A52" s="1" t="s">
        <v>264</v>
      </c>
      <c r="C52" s="2"/>
      <c r="D52" s="2"/>
      <c r="E52" s="4"/>
      <c r="F52" s="22"/>
      <c r="G52" s="4"/>
    </row>
    <row r="53" spans="1:7" x14ac:dyDescent="0.35">
      <c r="A53" s="1" t="s">
        <v>265</v>
      </c>
      <c r="C53" s="2"/>
      <c r="D53" s="2"/>
      <c r="E53" s="4"/>
      <c r="F53" s="22"/>
      <c r="G53" s="4"/>
    </row>
    <row r="54" spans="1:7" x14ac:dyDescent="0.35">
      <c r="A54" s="1" t="s">
        <v>164</v>
      </c>
      <c r="C54" s="2"/>
      <c r="D54" s="2"/>
      <c r="E54" s="4"/>
      <c r="F54" s="22"/>
      <c r="G54" s="4"/>
    </row>
    <row r="55" spans="1:7" x14ac:dyDescent="0.35">
      <c r="C55" s="45" t="s">
        <v>36</v>
      </c>
      <c r="D55" s="45"/>
      <c r="E55" s="46" t="s">
        <v>5</v>
      </c>
      <c r="F55" s="47">
        <v>10000</v>
      </c>
      <c r="G55" s="46" t="s">
        <v>4</v>
      </c>
    </row>
    <row r="56" spans="1:7" x14ac:dyDescent="0.35">
      <c r="C56" s="1" t="s">
        <v>122</v>
      </c>
      <c r="E56" s="4"/>
      <c r="F56" s="22"/>
      <c r="G56" s="4"/>
    </row>
    <row r="57" spans="1:7" x14ac:dyDescent="0.35">
      <c r="A57" s="1" t="s">
        <v>123</v>
      </c>
      <c r="E57" s="4"/>
      <c r="F57" s="22"/>
      <c r="G57" s="4"/>
    </row>
    <row r="58" spans="1:7" x14ac:dyDescent="0.35">
      <c r="A58" s="1" t="s">
        <v>124</v>
      </c>
      <c r="E58" s="4"/>
      <c r="F58" s="22"/>
      <c r="G58" s="4"/>
    </row>
    <row r="59" spans="1:7" x14ac:dyDescent="0.35">
      <c r="A59" s="1" t="s">
        <v>125</v>
      </c>
      <c r="E59" s="4"/>
      <c r="F59" s="22"/>
      <c r="G59" s="4"/>
    </row>
    <row r="60" spans="1:7" x14ac:dyDescent="0.35">
      <c r="C60" s="2" t="s">
        <v>130</v>
      </c>
      <c r="D60" s="2"/>
      <c r="E60" s="4"/>
      <c r="F60" s="11"/>
      <c r="G60" s="4"/>
    </row>
    <row r="61" spans="1:7" x14ac:dyDescent="0.35">
      <c r="A61" s="2" t="s">
        <v>180</v>
      </c>
      <c r="C61" s="2"/>
      <c r="D61" s="2"/>
      <c r="E61" s="4"/>
      <c r="F61" s="11"/>
      <c r="G61" s="4"/>
    </row>
    <row r="62" spans="1:7" x14ac:dyDescent="0.35">
      <c r="C62" s="45" t="s">
        <v>383</v>
      </c>
      <c r="D62" s="45"/>
      <c r="E62" s="46" t="s">
        <v>5</v>
      </c>
      <c r="F62" s="47">
        <v>130000</v>
      </c>
      <c r="G62" s="46" t="s">
        <v>4</v>
      </c>
    </row>
    <row r="63" spans="1:7" x14ac:dyDescent="0.35">
      <c r="A63" s="25"/>
      <c r="B63" s="25"/>
      <c r="C63" s="25" t="s">
        <v>197</v>
      </c>
      <c r="D63" s="25"/>
      <c r="F63" s="12"/>
    </row>
    <row r="64" spans="1:7" x14ac:dyDescent="0.35">
      <c r="A64" s="25" t="s">
        <v>542</v>
      </c>
      <c r="B64" s="25"/>
      <c r="C64" s="25"/>
      <c r="D64" s="25"/>
      <c r="F64" s="12"/>
    </row>
    <row r="65" spans="1:7" x14ac:dyDescent="0.35">
      <c r="A65" s="25" t="s">
        <v>543</v>
      </c>
      <c r="B65" s="25"/>
      <c r="C65" s="25"/>
      <c r="D65" s="25"/>
      <c r="F65" s="12"/>
    </row>
    <row r="66" spans="1:7" x14ac:dyDescent="0.35">
      <c r="A66" s="25" t="s">
        <v>544</v>
      </c>
      <c r="B66" s="25"/>
      <c r="C66" s="25"/>
      <c r="D66" s="25"/>
      <c r="F66" s="12"/>
    </row>
    <row r="67" spans="1:7" x14ac:dyDescent="0.35">
      <c r="C67" s="45" t="s">
        <v>37</v>
      </c>
      <c r="D67" s="45"/>
      <c r="E67" s="46" t="s">
        <v>5</v>
      </c>
      <c r="F67" s="47">
        <v>150000</v>
      </c>
      <c r="G67" s="46" t="s">
        <v>4</v>
      </c>
    </row>
    <row r="68" spans="1:7" x14ac:dyDescent="0.35">
      <c r="C68" s="1" t="s">
        <v>637</v>
      </c>
      <c r="E68" s="4"/>
      <c r="F68" s="22"/>
      <c r="G68" s="4"/>
    </row>
    <row r="69" spans="1:7" x14ac:dyDescent="0.35">
      <c r="A69" s="1" t="s">
        <v>139</v>
      </c>
      <c r="E69" s="4"/>
      <c r="F69" s="22"/>
      <c r="G69" s="4"/>
    </row>
    <row r="70" spans="1:7" x14ac:dyDescent="0.35">
      <c r="A70" s="25"/>
      <c r="B70" s="25"/>
      <c r="C70" s="45" t="s">
        <v>38</v>
      </c>
      <c r="D70" s="25"/>
      <c r="E70" s="46" t="s">
        <v>3</v>
      </c>
      <c r="F70" s="51">
        <f>F71+F75+F78+F82+F85+F88+F92+F95</f>
        <v>368000</v>
      </c>
      <c r="G70" s="46" t="s">
        <v>4</v>
      </c>
    </row>
    <row r="71" spans="1:7" x14ac:dyDescent="0.35">
      <c r="A71" s="25"/>
      <c r="B71" s="25"/>
      <c r="C71" s="45" t="s">
        <v>39</v>
      </c>
      <c r="D71" s="45"/>
      <c r="E71" s="46" t="s">
        <v>5</v>
      </c>
      <c r="F71" s="47">
        <v>50000</v>
      </c>
      <c r="G71" s="46" t="s">
        <v>4</v>
      </c>
    </row>
    <row r="72" spans="1:7" x14ac:dyDescent="0.35">
      <c r="A72" s="25"/>
      <c r="B72" s="25"/>
      <c r="C72" s="25" t="s">
        <v>140</v>
      </c>
      <c r="D72" s="25"/>
      <c r="E72" s="46"/>
      <c r="F72" s="47"/>
      <c r="G72" s="46"/>
    </row>
    <row r="73" spans="1:7" x14ac:dyDescent="0.35">
      <c r="A73" s="25" t="s">
        <v>286</v>
      </c>
      <c r="B73" s="25"/>
      <c r="C73" s="25"/>
      <c r="D73" s="25"/>
      <c r="E73" s="46"/>
      <c r="F73" s="47"/>
      <c r="G73" s="46"/>
    </row>
    <row r="74" spans="1:7" x14ac:dyDescent="0.35">
      <c r="A74" s="25" t="s">
        <v>164</v>
      </c>
      <c r="B74" s="25"/>
      <c r="C74" s="25"/>
      <c r="D74" s="25"/>
      <c r="E74" s="46"/>
      <c r="F74" s="47"/>
      <c r="G74" s="46"/>
    </row>
    <row r="75" spans="1:7" x14ac:dyDescent="0.35">
      <c r="A75" s="25"/>
      <c r="B75" s="25"/>
      <c r="C75" s="45" t="s">
        <v>40</v>
      </c>
      <c r="D75" s="45"/>
      <c r="E75" s="46" t="s">
        <v>5</v>
      </c>
      <c r="F75" s="47">
        <v>18000</v>
      </c>
      <c r="G75" s="46" t="s">
        <v>4</v>
      </c>
    </row>
    <row r="76" spans="1:7" x14ac:dyDescent="0.35">
      <c r="A76" s="25"/>
      <c r="B76" s="25"/>
      <c r="C76" s="25" t="s">
        <v>141</v>
      </c>
      <c r="D76" s="25"/>
      <c r="E76" s="46"/>
      <c r="F76" s="47"/>
      <c r="G76" s="46"/>
    </row>
    <row r="77" spans="1:7" x14ac:dyDescent="0.35">
      <c r="A77" s="25" t="s">
        <v>142</v>
      </c>
      <c r="B77" s="25"/>
      <c r="C77" s="25"/>
      <c r="D77" s="25"/>
      <c r="E77" s="46"/>
      <c r="F77" s="47"/>
      <c r="G77" s="46"/>
    </row>
    <row r="78" spans="1:7" x14ac:dyDescent="0.35">
      <c r="A78" s="25"/>
      <c r="B78" s="25"/>
      <c r="C78" s="45" t="s">
        <v>41</v>
      </c>
      <c r="D78" s="45"/>
      <c r="E78" s="46" t="s">
        <v>5</v>
      </c>
      <c r="F78" s="47">
        <v>50000</v>
      </c>
      <c r="G78" s="46" t="s">
        <v>4</v>
      </c>
    </row>
    <row r="79" spans="1:7" x14ac:dyDescent="0.35">
      <c r="C79" s="1" t="s">
        <v>143</v>
      </c>
      <c r="D79" s="2"/>
      <c r="E79" s="4"/>
      <c r="F79" s="22"/>
      <c r="G79" s="4"/>
    </row>
    <row r="80" spans="1:7" x14ac:dyDescent="0.35">
      <c r="A80" s="1" t="s">
        <v>144</v>
      </c>
      <c r="C80" s="2"/>
      <c r="D80" s="2"/>
      <c r="E80" s="4"/>
      <c r="F80" s="22"/>
      <c r="G80" s="4"/>
    </row>
    <row r="81" spans="1:10" x14ac:dyDescent="0.35">
      <c r="A81" s="1" t="s">
        <v>145</v>
      </c>
      <c r="C81" s="2"/>
      <c r="D81" s="2"/>
      <c r="E81" s="4"/>
      <c r="F81" s="22"/>
      <c r="G81" s="4"/>
    </row>
    <row r="82" spans="1:10" x14ac:dyDescent="0.35">
      <c r="A82" s="25"/>
      <c r="B82" s="25"/>
      <c r="C82" s="45" t="s">
        <v>42</v>
      </c>
      <c r="D82" s="45"/>
      <c r="E82" s="46" t="s">
        <v>5</v>
      </c>
      <c r="F82" s="47">
        <v>50000</v>
      </c>
      <c r="G82" s="46" t="s">
        <v>4</v>
      </c>
    </row>
    <row r="83" spans="1:10" x14ac:dyDescent="0.35">
      <c r="A83" s="25"/>
      <c r="B83" s="25"/>
      <c r="C83" s="25" t="s">
        <v>146</v>
      </c>
      <c r="D83" s="45"/>
      <c r="E83" s="46"/>
      <c r="F83" s="47"/>
      <c r="G83" s="46"/>
    </row>
    <row r="84" spans="1:10" x14ac:dyDescent="0.35">
      <c r="A84" s="25" t="s">
        <v>147</v>
      </c>
      <c r="B84" s="25"/>
      <c r="C84" s="45"/>
      <c r="D84" s="45"/>
      <c r="E84" s="46"/>
      <c r="F84" s="47"/>
      <c r="G84" s="46"/>
    </row>
    <row r="85" spans="1:10" x14ac:dyDescent="0.35">
      <c r="A85" s="25"/>
      <c r="B85" s="25"/>
      <c r="C85" s="45" t="s">
        <v>44</v>
      </c>
      <c r="D85" s="45"/>
      <c r="E85" s="46" t="s">
        <v>5</v>
      </c>
      <c r="F85" s="47">
        <v>25000</v>
      </c>
      <c r="G85" s="46" t="s">
        <v>4</v>
      </c>
    </row>
    <row r="86" spans="1:10" x14ac:dyDescent="0.35">
      <c r="A86" s="25"/>
      <c r="B86" s="25"/>
      <c r="C86" s="25" t="s">
        <v>267</v>
      </c>
      <c r="D86" s="45"/>
      <c r="E86" s="46"/>
      <c r="F86" s="47"/>
      <c r="G86" s="46"/>
    </row>
    <row r="87" spans="1:10" x14ac:dyDescent="0.35">
      <c r="A87" s="25" t="s">
        <v>268</v>
      </c>
      <c r="B87" s="25"/>
      <c r="C87" s="45"/>
      <c r="D87" s="45"/>
      <c r="E87" s="46"/>
      <c r="F87" s="47"/>
      <c r="G87" s="46"/>
    </row>
    <row r="88" spans="1:10" x14ac:dyDescent="0.35">
      <c r="A88" s="25"/>
      <c r="B88" s="25"/>
      <c r="C88" s="45" t="s">
        <v>66</v>
      </c>
      <c r="D88" s="45"/>
      <c r="E88" s="46" t="s">
        <v>5</v>
      </c>
      <c r="F88" s="47">
        <v>5000</v>
      </c>
      <c r="G88" s="46" t="s">
        <v>4</v>
      </c>
    </row>
    <row r="89" spans="1:10" x14ac:dyDescent="0.35">
      <c r="A89" s="25"/>
      <c r="B89" s="25"/>
      <c r="C89" s="25" t="s">
        <v>158</v>
      </c>
      <c r="D89" s="45"/>
      <c r="E89" s="46"/>
      <c r="F89" s="47"/>
      <c r="G89" s="46"/>
    </row>
    <row r="90" spans="1:10" x14ac:dyDescent="0.35">
      <c r="A90" s="25" t="s">
        <v>159</v>
      </c>
      <c r="B90" s="25"/>
      <c r="C90" s="25"/>
      <c r="D90" s="45"/>
      <c r="E90" s="46"/>
      <c r="F90" s="47"/>
      <c r="G90" s="46"/>
    </row>
    <row r="91" spans="1:10" x14ac:dyDescent="0.35">
      <c r="A91" s="25" t="s">
        <v>160</v>
      </c>
      <c r="B91" s="25"/>
      <c r="C91" s="45"/>
      <c r="D91" s="45"/>
      <c r="E91" s="46"/>
      <c r="F91" s="47"/>
      <c r="G91" s="46"/>
    </row>
    <row r="92" spans="1:10" ht="23.25" x14ac:dyDescent="0.5">
      <c r="A92" s="25"/>
      <c r="B92" s="25"/>
      <c r="C92" s="45" t="s">
        <v>67</v>
      </c>
      <c r="D92" s="45"/>
      <c r="E92" s="46" t="s">
        <v>5</v>
      </c>
      <c r="F92" s="47">
        <v>80000</v>
      </c>
      <c r="G92" s="46" t="s">
        <v>4</v>
      </c>
      <c r="J92" s="75">
        <v>14724000</v>
      </c>
    </row>
    <row r="93" spans="1:10" ht="23.25" x14ac:dyDescent="0.5">
      <c r="A93" s="25"/>
      <c r="B93" s="25"/>
      <c r="C93" s="25" t="s">
        <v>269</v>
      </c>
      <c r="D93" s="25"/>
      <c r="E93" s="26"/>
      <c r="F93" s="47"/>
      <c r="G93" s="46"/>
      <c r="J93" s="75">
        <v>2563200</v>
      </c>
    </row>
    <row r="94" spans="1:10" ht="23.25" x14ac:dyDescent="0.5">
      <c r="A94" s="25" t="s">
        <v>270</v>
      </c>
      <c r="B94" s="25"/>
      <c r="C94" s="25"/>
      <c r="D94" s="25"/>
      <c r="E94" s="26"/>
      <c r="F94" s="22"/>
      <c r="G94" s="4"/>
      <c r="J94" s="75">
        <v>180000</v>
      </c>
    </row>
    <row r="95" spans="1:10" ht="23.25" x14ac:dyDescent="0.5">
      <c r="A95" s="25"/>
      <c r="B95" s="25"/>
      <c r="C95" s="45" t="s">
        <v>46</v>
      </c>
      <c r="D95" s="45"/>
      <c r="E95" s="46" t="s">
        <v>5</v>
      </c>
      <c r="F95" s="47">
        <v>90000</v>
      </c>
      <c r="G95" s="46" t="s">
        <v>4</v>
      </c>
      <c r="J95" s="75">
        <v>1388659</v>
      </c>
    </row>
    <row r="96" spans="1:10" ht="23.25" x14ac:dyDescent="0.5">
      <c r="A96" s="25"/>
      <c r="B96" s="25"/>
      <c r="C96" s="25" t="s">
        <v>162</v>
      </c>
      <c r="D96" s="45"/>
      <c r="E96" s="46"/>
      <c r="F96" s="47"/>
      <c r="G96" s="46"/>
      <c r="J96" s="75">
        <v>2244000</v>
      </c>
    </row>
    <row r="97" spans="1:10" ht="23.25" x14ac:dyDescent="0.5">
      <c r="A97" s="25" t="s">
        <v>163</v>
      </c>
      <c r="B97" s="25"/>
      <c r="C97" s="25"/>
      <c r="D97" s="45"/>
      <c r="E97" s="46"/>
      <c r="F97" s="47"/>
      <c r="G97" s="46"/>
      <c r="J97" s="75">
        <v>89096</v>
      </c>
    </row>
    <row r="98" spans="1:10" ht="23.25" x14ac:dyDescent="0.5">
      <c r="A98" s="25" t="s">
        <v>164</v>
      </c>
      <c r="B98" s="25"/>
      <c r="C98" s="25"/>
      <c r="D98" s="45"/>
      <c r="E98" s="46"/>
      <c r="F98" s="47"/>
      <c r="G98" s="46"/>
      <c r="J98" s="75">
        <v>229200</v>
      </c>
    </row>
    <row r="99" spans="1:10" ht="23.25" x14ac:dyDescent="0.5">
      <c r="A99" s="25"/>
      <c r="B99" s="25"/>
      <c r="C99" s="25"/>
      <c r="D99" s="45"/>
      <c r="E99" s="46"/>
      <c r="F99" s="47"/>
      <c r="G99" s="46"/>
      <c r="J99" s="75"/>
    </row>
    <row r="100" spans="1:10" x14ac:dyDescent="0.35">
      <c r="A100" s="25"/>
      <c r="B100" s="25"/>
      <c r="C100" s="45" t="s">
        <v>48</v>
      </c>
      <c r="D100" s="45"/>
      <c r="E100" s="46" t="s">
        <v>3</v>
      </c>
      <c r="F100" s="51">
        <f>F101+F104</f>
        <v>45000</v>
      </c>
      <c r="G100" s="46" t="s">
        <v>4</v>
      </c>
    </row>
    <row r="101" spans="1:10" x14ac:dyDescent="0.35">
      <c r="A101" s="25"/>
      <c r="B101" s="25"/>
      <c r="C101" s="45" t="s">
        <v>49</v>
      </c>
      <c r="D101" s="45"/>
      <c r="E101" s="46" t="s">
        <v>5</v>
      </c>
      <c r="F101" s="47">
        <v>25000</v>
      </c>
      <c r="G101" s="46" t="s">
        <v>4</v>
      </c>
    </row>
    <row r="102" spans="1:10" x14ac:dyDescent="0.35">
      <c r="A102" s="25"/>
      <c r="B102" s="25"/>
      <c r="C102" s="25" t="s">
        <v>271</v>
      </c>
      <c r="D102" s="45"/>
      <c r="E102" s="46"/>
      <c r="F102" s="47"/>
      <c r="G102" s="46"/>
    </row>
    <row r="103" spans="1:10" x14ac:dyDescent="0.35">
      <c r="A103" s="25" t="s">
        <v>272</v>
      </c>
      <c r="B103" s="25"/>
      <c r="C103" s="45"/>
      <c r="D103" s="45"/>
      <c r="E103" s="46"/>
      <c r="F103" s="47"/>
      <c r="G103" s="46"/>
    </row>
    <row r="104" spans="1:10" x14ac:dyDescent="0.35">
      <c r="A104" s="25"/>
      <c r="B104" s="25"/>
      <c r="C104" s="45" t="s">
        <v>50</v>
      </c>
      <c r="D104" s="45"/>
      <c r="E104" s="46" t="s">
        <v>5</v>
      </c>
      <c r="F104" s="47">
        <v>20000</v>
      </c>
      <c r="G104" s="46" t="s">
        <v>4</v>
      </c>
    </row>
    <row r="105" spans="1:10" x14ac:dyDescent="0.35">
      <c r="A105" s="25"/>
      <c r="B105" s="25"/>
      <c r="C105" s="25" t="s">
        <v>273</v>
      </c>
      <c r="D105" s="25"/>
      <c r="E105" s="26"/>
      <c r="F105" s="22"/>
      <c r="G105" s="4"/>
    </row>
    <row r="106" spans="1:10" x14ac:dyDescent="0.35">
      <c r="A106" s="25" t="s">
        <v>274</v>
      </c>
      <c r="B106" s="25"/>
      <c r="C106" s="25"/>
      <c r="D106" s="25"/>
      <c r="E106" s="26"/>
      <c r="F106" s="22"/>
      <c r="G106" s="4"/>
    </row>
    <row r="108" spans="1:10" x14ac:dyDescent="0.35">
      <c r="A108" s="45" t="s">
        <v>710</v>
      </c>
      <c r="B108" s="25"/>
      <c r="C108" s="25"/>
      <c r="D108" s="25"/>
      <c r="E108" s="46" t="s">
        <v>3</v>
      </c>
      <c r="F108" s="51">
        <f>F109+F128+F172+F212</f>
        <v>6979281</v>
      </c>
      <c r="G108" s="46" t="s">
        <v>4</v>
      </c>
    </row>
    <row r="109" spans="1:10" x14ac:dyDescent="0.35">
      <c r="B109" s="45" t="s">
        <v>13</v>
      </c>
      <c r="C109" s="25"/>
      <c r="D109" s="25"/>
      <c r="E109" s="46" t="s">
        <v>3</v>
      </c>
      <c r="F109" s="51">
        <f>F110</f>
        <v>2101140</v>
      </c>
      <c r="G109" s="46" t="s">
        <v>4</v>
      </c>
    </row>
    <row r="110" spans="1:10" x14ac:dyDescent="0.35">
      <c r="C110" s="45" t="s">
        <v>20</v>
      </c>
      <c r="D110" s="25"/>
      <c r="E110" s="46" t="s">
        <v>3</v>
      </c>
      <c r="F110" s="51">
        <f>F111+F116+F121</f>
        <v>2101140</v>
      </c>
      <c r="G110" s="46" t="s">
        <v>4</v>
      </c>
    </row>
    <row r="111" spans="1:10" x14ac:dyDescent="0.35">
      <c r="C111" s="45" t="s">
        <v>21</v>
      </c>
      <c r="D111" s="45"/>
      <c r="E111" s="46" t="s">
        <v>5</v>
      </c>
      <c r="F111" s="65">
        <f>[2]เงินเดือน!$I$105</f>
        <v>1626240</v>
      </c>
      <c r="G111" s="46" t="s">
        <v>4</v>
      </c>
    </row>
    <row r="112" spans="1:10" x14ac:dyDescent="0.35">
      <c r="C112" s="1" t="s">
        <v>690</v>
      </c>
      <c r="E112" s="4"/>
      <c r="F112" s="30"/>
      <c r="G112" s="4"/>
    </row>
    <row r="113" spans="1:10" x14ac:dyDescent="0.35">
      <c r="A113" s="1" t="s">
        <v>683</v>
      </c>
      <c r="E113" s="4"/>
      <c r="F113" s="30"/>
      <c r="G113" s="4"/>
    </row>
    <row r="114" spans="1:10" x14ac:dyDescent="0.35">
      <c r="A114" s="1" t="s">
        <v>715</v>
      </c>
      <c r="E114" s="4"/>
      <c r="F114" s="30"/>
      <c r="G114" s="4"/>
    </row>
    <row r="115" spans="1:10" x14ac:dyDescent="0.35">
      <c r="A115" s="1" t="s">
        <v>716</v>
      </c>
      <c r="E115" s="4"/>
      <c r="F115" s="30"/>
      <c r="G115" s="4"/>
    </row>
    <row r="116" spans="1:10" x14ac:dyDescent="0.35">
      <c r="C116" s="45" t="s">
        <v>24</v>
      </c>
      <c r="D116" s="45"/>
      <c r="E116" s="46" t="s">
        <v>5</v>
      </c>
      <c r="F116" s="47">
        <f>[2]เงินเดือน!$I$288</f>
        <v>413280</v>
      </c>
      <c r="G116" s="46" t="s">
        <v>4</v>
      </c>
      <c r="J116" s="10">
        <v>54000</v>
      </c>
    </row>
    <row r="117" spans="1:10" x14ac:dyDescent="0.35">
      <c r="C117" s="1" t="s">
        <v>255</v>
      </c>
      <c r="E117" s="4"/>
      <c r="F117" s="22"/>
      <c r="G117" s="4"/>
    </row>
    <row r="118" spans="1:10" x14ac:dyDescent="0.35">
      <c r="A118" s="1" t="s">
        <v>256</v>
      </c>
      <c r="E118" s="4"/>
      <c r="F118" s="22"/>
      <c r="G118" s="4"/>
    </row>
    <row r="119" spans="1:10" x14ac:dyDescent="0.35">
      <c r="A119" s="1" t="s">
        <v>536</v>
      </c>
      <c r="E119" s="4"/>
      <c r="F119" s="22"/>
      <c r="G119" s="4"/>
    </row>
    <row r="120" spans="1:10" x14ac:dyDescent="0.35">
      <c r="A120" s="1" t="s">
        <v>747</v>
      </c>
      <c r="E120" s="4"/>
      <c r="F120" s="22"/>
      <c r="G120" s="4"/>
    </row>
    <row r="121" spans="1:10" x14ac:dyDescent="0.35">
      <c r="C121" s="45" t="s">
        <v>25</v>
      </c>
      <c r="D121" s="45"/>
      <c r="E121" s="46" t="s">
        <v>5</v>
      </c>
      <c r="F121" s="47">
        <f>[2]ค่าครองชีพ!$G$120</f>
        <v>61620</v>
      </c>
      <c r="G121" s="46" t="s">
        <v>4</v>
      </c>
    </row>
    <row r="122" spans="1:10" x14ac:dyDescent="0.35">
      <c r="C122" s="1" t="s">
        <v>364</v>
      </c>
      <c r="D122" s="36"/>
      <c r="F122" s="12"/>
    </row>
    <row r="123" spans="1:10" x14ac:dyDescent="0.35">
      <c r="A123" s="1" t="s">
        <v>368</v>
      </c>
      <c r="C123" s="36"/>
      <c r="D123" s="36"/>
      <c r="F123" s="12"/>
    </row>
    <row r="124" spans="1:10" x14ac:dyDescent="0.35">
      <c r="A124" s="1" t="s">
        <v>367</v>
      </c>
      <c r="C124" s="36"/>
      <c r="D124" s="36"/>
      <c r="F124" s="12"/>
    </row>
    <row r="125" spans="1:10" x14ac:dyDescent="0.35">
      <c r="A125" s="1" t="s">
        <v>361</v>
      </c>
      <c r="C125" s="36"/>
      <c r="D125" s="36"/>
      <c r="F125" s="12"/>
    </row>
    <row r="126" spans="1:10" x14ac:dyDescent="0.35">
      <c r="A126" s="1" t="s">
        <v>745</v>
      </c>
      <c r="F126" s="12"/>
    </row>
    <row r="127" spans="1:10" x14ac:dyDescent="0.35">
      <c r="A127" s="1" t="s">
        <v>746</v>
      </c>
      <c r="F127" s="12"/>
    </row>
    <row r="128" spans="1:10" x14ac:dyDescent="0.35">
      <c r="B128" s="45" t="s">
        <v>27</v>
      </c>
      <c r="C128" s="25"/>
      <c r="D128" s="25"/>
      <c r="E128" s="46" t="s">
        <v>3</v>
      </c>
      <c r="F128" s="51">
        <f>F129+F144</f>
        <v>2554441</v>
      </c>
      <c r="G128" s="46" t="s">
        <v>4</v>
      </c>
    </row>
    <row r="129" spans="1:7" x14ac:dyDescent="0.35">
      <c r="C129" s="45" t="s">
        <v>34</v>
      </c>
      <c r="D129" s="25"/>
      <c r="E129" s="46" t="s">
        <v>3</v>
      </c>
      <c r="F129" s="51">
        <f>F133</f>
        <v>1153400</v>
      </c>
      <c r="G129" s="46" t="s">
        <v>4</v>
      </c>
    </row>
    <row r="130" spans="1:7" x14ac:dyDescent="0.35">
      <c r="C130" s="2" t="s">
        <v>130</v>
      </c>
      <c r="D130" s="2"/>
      <c r="E130" s="4"/>
      <c r="F130" s="11"/>
      <c r="G130" s="4"/>
    </row>
    <row r="131" spans="1:7" x14ac:dyDescent="0.35">
      <c r="A131" s="2" t="s">
        <v>180</v>
      </c>
      <c r="C131" s="2"/>
      <c r="D131" s="2"/>
      <c r="E131" s="4"/>
      <c r="F131" s="11"/>
      <c r="G131" s="4"/>
    </row>
    <row r="132" spans="1:7" x14ac:dyDescent="0.35">
      <c r="A132" s="2"/>
      <c r="C132" s="2"/>
      <c r="D132" s="2"/>
      <c r="E132" s="4"/>
      <c r="F132" s="11"/>
      <c r="G132" s="4"/>
    </row>
    <row r="133" spans="1:7" x14ac:dyDescent="0.35">
      <c r="A133" s="25"/>
      <c r="B133" s="25"/>
      <c r="C133" s="45" t="s">
        <v>324</v>
      </c>
      <c r="D133" s="45"/>
      <c r="E133" s="46" t="s">
        <v>3</v>
      </c>
      <c r="F133" s="47">
        <f>F134+F139</f>
        <v>1153400</v>
      </c>
      <c r="G133" s="46" t="s">
        <v>4</v>
      </c>
    </row>
    <row r="134" spans="1:7" x14ac:dyDescent="0.35">
      <c r="A134" s="76"/>
      <c r="B134" s="77"/>
      <c r="C134" s="76" t="s">
        <v>729</v>
      </c>
      <c r="D134" s="77"/>
      <c r="E134" s="76" t="s">
        <v>5</v>
      </c>
      <c r="F134" s="97">
        <v>884800</v>
      </c>
      <c r="G134" s="78" t="s">
        <v>4</v>
      </c>
    </row>
    <row r="135" spans="1:7" x14ac:dyDescent="0.35">
      <c r="A135" s="76" t="s">
        <v>730</v>
      </c>
      <c r="B135" s="77"/>
      <c r="C135" s="76"/>
      <c r="D135" s="77"/>
      <c r="E135" s="77"/>
      <c r="F135" s="77"/>
      <c r="G135" s="80"/>
    </row>
    <row r="136" spans="1:7" x14ac:dyDescent="0.35">
      <c r="A136" s="77"/>
      <c r="B136" s="77"/>
      <c r="C136" s="77" t="s">
        <v>731</v>
      </c>
      <c r="D136" s="77"/>
      <c r="E136" s="80"/>
      <c r="F136" s="81"/>
      <c r="G136" s="80"/>
    </row>
    <row r="137" spans="1:7" x14ac:dyDescent="0.35">
      <c r="A137" s="77"/>
      <c r="B137" s="77"/>
      <c r="C137" s="77" t="s">
        <v>732</v>
      </c>
      <c r="D137" s="77"/>
      <c r="E137" s="80"/>
      <c r="F137" s="81"/>
      <c r="G137" s="80"/>
    </row>
    <row r="138" spans="1:7" x14ac:dyDescent="0.35">
      <c r="A138" s="77"/>
      <c r="B138" s="77"/>
      <c r="C138" s="77" t="s">
        <v>733</v>
      </c>
      <c r="D138" s="77"/>
      <c r="E138" s="80"/>
      <c r="F138" s="81"/>
      <c r="G138" s="80"/>
    </row>
    <row r="139" spans="1:7" x14ac:dyDescent="0.35">
      <c r="A139" s="25"/>
      <c r="B139" s="25"/>
      <c r="C139" s="45" t="s">
        <v>787</v>
      </c>
      <c r="D139" s="45"/>
      <c r="E139" s="46" t="s">
        <v>5</v>
      </c>
      <c r="F139" s="47">
        <v>268600</v>
      </c>
      <c r="G139" s="46" t="s">
        <v>4</v>
      </c>
    </row>
    <row r="140" spans="1:7" x14ac:dyDescent="0.35">
      <c r="A140" s="25"/>
      <c r="B140" s="25"/>
      <c r="C140" s="25" t="s">
        <v>691</v>
      </c>
      <c r="D140" s="45"/>
      <c r="E140" s="46"/>
      <c r="F140" s="47"/>
      <c r="G140" s="46"/>
    </row>
    <row r="141" spans="1:7" x14ac:dyDescent="0.35">
      <c r="A141" s="25" t="s">
        <v>692</v>
      </c>
      <c r="B141" s="25"/>
      <c r="C141" s="25"/>
      <c r="D141" s="45"/>
      <c r="E141" s="46"/>
      <c r="F141" s="47"/>
      <c r="G141" s="46"/>
    </row>
    <row r="142" spans="1:7" x14ac:dyDescent="0.35">
      <c r="A142" s="25" t="s">
        <v>693</v>
      </c>
      <c r="B142" s="25"/>
      <c r="C142" s="25"/>
      <c r="D142" s="45"/>
      <c r="E142" s="46"/>
      <c r="F142" s="47"/>
      <c r="G142" s="46"/>
    </row>
    <row r="143" spans="1:7" x14ac:dyDescent="0.35">
      <c r="A143" s="73" t="s">
        <v>720</v>
      </c>
      <c r="B143" s="25"/>
      <c r="C143" s="25"/>
      <c r="D143" s="45"/>
      <c r="E143" s="46"/>
      <c r="F143" s="47"/>
      <c r="G143" s="46"/>
    </row>
    <row r="144" spans="1:7" x14ac:dyDescent="0.35">
      <c r="A144" s="25"/>
      <c r="B144" s="25"/>
      <c r="C144" s="45" t="s">
        <v>38</v>
      </c>
      <c r="D144" s="25"/>
      <c r="E144" s="46" t="s">
        <v>3</v>
      </c>
      <c r="F144" s="51">
        <f>F145</f>
        <v>1401041</v>
      </c>
      <c r="G144" s="46" t="s">
        <v>4</v>
      </c>
    </row>
    <row r="145" spans="1:7" x14ac:dyDescent="0.35">
      <c r="A145" s="77"/>
      <c r="B145" s="77"/>
      <c r="C145" s="76" t="s">
        <v>65</v>
      </c>
      <c r="D145" s="76"/>
      <c r="E145" s="78" t="s">
        <v>3</v>
      </c>
      <c r="F145" s="92">
        <f>F146+F149+F152+F156+F159+F162+F166+F169</f>
        <v>1401041</v>
      </c>
      <c r="G145" s="78" t="s">
        <v>4</v>
      </c>
    </row>
    <row r="146" spans="1:7" x14ac:dyDescent="0.35">
      <c r="A146" s="77"/>
      <c r="B146" s="77"/>
      <c r="C146" s="76" t="s">
        <v>395</v>
      </c>
      <c r="D146" s="77"/>
      <c r="E146" s="82" t="s">
        <v>743</v>
      </c>
      <c r="F146" s="93">
        <v>111435</v>
      </c>
      <c r="G146" s="94" t="s">
        <v>4</v>
      </c>
    </row>
    <row r="147" spans="1:7" x14ac:dyDescent="0.35">
      <c r="A147" s="77"/>
      <c r="B147" s="77"/>
      <c r="C147" s="77" t="s">
        <v>402</v>
      </c>
      <c r="D147" s="77"/>
      <c r="E147" s="78"/>
      <c r="F147" s="84"/>
      <c r="G147" s="78"/>
    </row>
    <row r="148" spans="1:7" x14ac:dyDescent="0.35">
      <c r="A148" s="111" t="s">
        <v>654</v>
      </c>
      <c r="B148" s="111"/>
      <c r="C148" s="111"/>
      <c r="D148" s="111"/>
      <c r="E148" s="78"/>
      <c r="F148" s="84"/>
      <c r="G148" s="78"/>
    </row>
    <row r="149" spans="1:7" x14ac:dyDescent="0.35">
      <c r="A149" s="77"/>
      <c r="B149" s="77"/>
      <c r="C149" s="76" t="s">
        <v>396</v>
      </c>
      <c r="D149" s="77"/>
      <c r="E149" s="82" t="s">
        <v>743</v>
      </c>
      <c r="F149" s="93">
        <v>105244</v>
      </c>
      <c r="G149" s="94" t="s">
        <v>4</v>
      </c>
    </row>
    <row r="150" spans="1:7" x14ac:dyDescent="0.35">
      <c r="A150" s="77"/>
      <c r="B150" s="77"/>
      <c r="C150" s="77" t="s">
        <v>402</v>
      </c>
      <c r="D150" s="77"/>
      <c r="E150" s="78"/>
      <c r="F150" s="84"/>
      <c r="G150" s="78"/>
    </row>
    <row r="151" spans="1:7" x14ac:dyDescent="0.35">
      <c r="A151" s="111" t="s">
        <v>711</v>
      </c>
      <c r="B151" s="111"/>
      <c r="C151" s="111"/>
      <c r="D151" s="111"/>
      <c r="E151" s="78"/>
      <c r="F151" s="84"/>
      <c r="G151" s="78"/>
    </row>
    <row r="152" spans="1:7" x14ac:dyDescent="0.35">
      <c r="A152" s="77"/>
      <c r="B152" s="77"/>
      <c r="C152" s="76" t="s">
        <v>397</v>
      </c>
      <c r="D152" s="77"/>
      <c r="E152" s="82" t="s">
        <v>743</v>
      </c>
      <c r="F152" s="93">
        <v>109371</v>
      </c>
      <c r="G152" s="94" t="s">
        <v>4</v>
      </c>
    </row>
    <row r="153" spans="1:7" x14ac:dyDescent="0.35">
      <c r="A153" s="76" t="s">
        <v>398</v>
      </c>
      <c r="B153" s="77"/>
      <c r="C153" s="76"/>
      <c r="D153" s="77"/>
      <c r="E153" s="78"/>
      <c r="F153" s="95"/>
      <c r="G153" s="78"/>
    </row>
    <row r="154" spans="1:7" x14ac:dyDescent="0.35">
      <c r="A154" s="77"/>
      <c r="B154" s="77"/>
      <c r="C154" s="77" t="s">
        <v>401</v>
      </c>
      <c r="D154" s="77"/>
      <c r="E154" s="78"/>
      <c r="F154" s="84"/>
      <c r="G154" s="78"/>
    </row>
    <row r="155" spans="1:7" x14ac:dyDescent="0.35">
      <c r="A155" s="111" t="s">
        <v>712</v>
      </c>
      <c r="B155" s="111"/>
      <c r="C155" s="111"/>
      <c r="D155" s="111"/>
      <c r="E155" s="78"/>
      <c r="F155" s="84"/>
      <c r="G155" s="78"/>
    </row>
    <row r="156" spans="1:7" x14ac:dyDescent="0.35">
      <c r="A156" s="77"/>
      <c r="B156" s="77"/>
      <c r="C156" s="76" t="s">
        <v>399</v>
      </c>
      <c r="D156" s="77"/>
      <c r="E156" s="82" t="s">
        <v>743</v>
      </c>
      <c r="F156" s="93">
        <v>183956</v>
      </c>
      <c r="G156" s="94" t="s">
        <v>4</v>
      </c>
    </row>
    <row r="157" spans="1:7" x14ac:dyDescent="0.35">
      <c r="A157" s="77"/>
      <c r="B157" s="77"/>
      <c r="C157" s="77" t="s">
        <v>400</v>
      </c>
      <c r="D157" s="77"/>
      <c r="E157" s="78"/>
      <c r="F157" s="84"/>
      <c r="G157" s="78"/>
    </row>
    <row r="158" spans="1:7" x14ac:dyDescent="0.35">
      <c r="A158" s="111" t="s">
        <v>655</v>
      </c>
      <c r="B158" s="111"/>
      <c r="C158" s="111"/>
      <c r="D158" s="111"/>
      <c r="E158" s="78"/>
      <c r="F158" s="84"/>
      <c r="G158" s="78"/>
    </row>
    <row r="159" spans="1:7" x14ac:dyDescent="0.35">
      <c r="A159" s="77"/>
      <c r="B159" s="77"/>
      <c r="C159" s="76" t="s">
        <v>403</v>
      </c>
      <c r="D159" s="77"/>
      <c r="E159" s="82" t="s">
        <v>743</v>
      </c>
      <c r="F159" s="93">
        <v>149464</v>
      </c>
      <c r="G159" s="94" t="s">
        <v>4</v>
      </c>
    </row>
    <row r="160" spans="1:7" x14ac:dyDescent="0.35">
      <c r="A160" s="77"/>
      <c r="B160" s="77"/>
      <c r="C160" s="77" t="s">
        <v>400</v>
      </c>
      <c r="D160" s="77"/>
      <c r="E160" s="78"/>
      <c r="F160" s="84"/>
      <c r="G160" s="78"/>
    </row>
    <row r="161" spans="1:7" x14ac:dyDescent="0.35">
      <c r="A161" s="111" t="s">
        <v>656</v>
      </c>
      <c r="B161" s="111"/>
      <c r="C161" s="111"/>
      <c r="D161" s="111"/>
      <c r="E161" s="78"/>
      <c r="F161" s="84"/>
      <c r="G161" s="78"/>
    </row>
    <row r="162" spans="1:7" x14ac:dyDescent="0.35">
      <c r="A162" s="77"/>
      <c r="B162" s="77"/>
      <c r="C162" s="76" t="s">
        <v>404</v>
      </c>
      <c r="D162" s="77"/>
      <c r="E162" s="82" t="s">
        <v>743</v>
      </c>
      <c r="F162" s="93">
        <v>216531</v>
      </c>
      <c r="G162" s="94" t="s">
        <v>4</v>
      </c>
    </row>
    <row r="163" spans="1:7" x14ac:dyDescent="0.35">
      <c r="A163" s="77"/>
      <c r="B163" s="77"/>
      <c r="C163" s="77" t="s">
        <v>405</v>
      </c>
      <c r="D163" s="77"/>
      <c r="E163" s="78"/>
      <c r="F163" s="84"/>
      <c r="G163" s="78"/>
    </row>
    <row r="164" spans="1:7" x14ac:dyDescent="0.35">
      <c r="A164" s="111" t="s">
        <v>657</v>
      </c>
      <c r="B164" s="111"/>
      <c r="C164" s="111"/>
      <c r="D164" s="111"/>
      <c r="E164" s="78"/>
      <c r="F164" s="84"/>
      <c r="G164" s="78"/>
    </row>
    <row r="165" spans="1:7" x14ac:dyDescent="0.35">
      <c r="A165" s="96"/>
      <c r="B165" s="96"/>
      <c r="C165" s="96"/>
      <c r="D165" s="96"/>
      <c r="E165" s="78"/>
      <c r="F165" s="84"/>
      <c r="G165" s="78"/>
    </row>
    <row r="166" spans="1:7" x14ac:dyDescent="0.35">
      <c r="A166" s="77"/>
      <c r="B166" s="77"/>
      <c r="C166" s="76" t="s">
        <v>406</v>
      </c>
      <c r="D166" s="77"/>
      <c r="E166" s="82" t="s">
        <v>743</v>
      </c>
      <c r="F166" s="93">
        <v>51738</v>
      </c>
      <c r="G166" s="94" t="s">
        <v>4</v>
      </c>
    </row>
    <row r="167" spans="1:7" x14ac:dyDescent="0.35">
      <c r="A167" s="77"/>
      <c r="B167" s="77"/>
      <c r="C167" s="77" t="s">
        <v>400</v>
      </c>
      <c r="D167" s="77"/>
      <c r="E167" s="78"/>
      <c r="F167" s="84"/>
      <c r="G167" s="78"/>
    </row>
    <row r="168" spans="1:7" x14ac:dyDescent="0.35">
      <c r="A168" s="111" t="s">
        <v>658</v>
      </c>
      <c r="B168" s="111"/>
      <c r="C168" s="111"/>
      <c r="D168" s="111"/>
      <c r="E168" s="78"/>
      <c r="F168" s="84"/>
      <c r="G168" s="78"/>
    </row>
    <row r="169" spans="1:7" x14ac:dyDescent="0.35">
      <c r="A169" s="77"/>
      <c r="B169" s="77"/>
      <c r="C169" s="76" t="s">
        <v>407</v>
      </c>
      <c r="D169" s="77"/>
      <c r="E169" s="82" t="s">
        <v>743</v>
      </c>
      <c r="F169" s="93">
        <v>473302</v>
      </c>
      <c r="G169" s="94" t="s">
        <v>4</v>
      </c>
    </row>
    <row r="170" spans="1:7" x14ac:dyDescent="0.35">
      <c r="A170" s="77"/>
      <c r="B170" s="77"/>
      <c r="C170" s="77" t="s">
        <v>400</v>
      </c>
      <c r="D170" s="77"/>
      <c r="E170" s="78"/>
      <c r="F170" s="84"/>
      <c r="G170" s="78"/>
    </row>
    <row r="171" spans="1:7" x14ac:dyDescent="0.35">
      <c r="A171" s="111" t="s">
        <v>659</v>
      </c>
      <c r="B171" s="111"/>
      <c r="C171" s="111"/>
      <c r="D171" s="111"/>
      <c r="E171" s="78"/>
      <c r="F171" s="84"/>
      <c r="G171" s="78"/>
    </row>
    <row r="172" spans="1:7" x14ac:dyDescent="0.35">
      <c r="A172" s="72"/>
      <c r="B172" s="45" t="s">
        <v>54</v>
      </c>
      <c r="C172" s="45"/>
      <c r="D172" s="45"/>
      <c r="E172" s="46" t="s">
        <v>3</v>
      </c>
      <c r="F172" s="51">
        <f>F173+F207</f>
        <v>79700</v>
      </c>
      <c r="G172" s="46" t="s">
        <v>4</v>
      </c>
    </row>
    <row r="173" spans="1:7" x14ac:dyDescent="0.35">
      <c r="A173" s="72"/>
      <c r="B173" s="72"/>
      <c r="C173" s="45" t="s">
        <v>56</v>
      </c>
      <c r="D173" s="45"/>
      <c r="E173" s="46" t="s">
        <v>3</v>
      </c>
      <c r="F173" s="51">
        <f>F174+F196+F201</f>
        <v>64500</v>
      </c>
      <c r="G173" s="46" t="s">
        <v>4</v>
      </c>
    </row>
    <row r="174" spans="1:7" x14ac:dyDescent="0.35">
      <c r="A174" s="72"/>
      <c r="B174" s="72"/>
      <c r="C174" s="45" t="s">
        <v>424</v>
      </c>
      <c r="D174" s="45"/>
      <c r="E174" s="46" t="s">
        <v>3</v>
      </c>
      <c r="F174" s="47">
        <f>F175+F182+F189</f>
        <v>51500</v>
      </c>
      <c r="G174" s="46" t="s">
        <v>4</v>
      </c>
    </row>
    <row r="175" spans="1:7" x14ac:dyDescent="0.35">
      <c r="A175" s="104"/>
      <c r="B175" s="104"/>
      <c r="C175" s="76" t="s">
        <v>721</v>
      </c>
      <c r="D175" s="76"/>
      <c r="E175" s="78" t="s">
        <v>5</v>
      </c>
      <c r="F175" s="79">
        <v>22000</v>
      </c>
      <c r="G175" s="78" t="s">
        <v>4</v>
      </c>
    </row>
    <row r="176" spans="1:7" x14ac:dyDescent="0.35">
      <c r="A176" s="77"/>
      <c r="B176" s="77"/>
      <c r="C176" s="77" t="s">
        <v>582</v>
      </c>
      <c r="D176" s="77"/>
      <c r="E176" s="80"/>
      <c r="F176" s="81"/>
      <c r="G176" s="80"/>
    </row>
    <row r="177" spans="1:7" x14ac:dyDescent="0.35">
      <c r="A177" s="112" t="s">
        <v>583</v>
      </c>
      <c r="B177" s="112"/>
      <c r="C177" s="112"/>
      <c r="D177" s="112"/>
      <c r="E177" s="78"/>
      <c r="F177" s="99"/>
      <c r="G177" s="78"/>
    </row>
    <row r="178" spans="1:7" x14ac:dyDescent="0.35">
      <c r="A178" s="83" t="s">
        <v>584</v>
      </c>
      <c r="B178" s="83"/>
      <c r="C178" s="83"/>
      <c r="D178" s="83"/>
      <c r="E178" s="78"/>
      <c r="F178" s="99"/>
      <c r="G178" s="78"/>
    </row>
    <row r="179" spans="1:7" x14ac:dyDescent="0.35">
      <c r="A179" s="83" t="s">
        <v>585</v>
      </c>
      <c r="B179" s="83"/>
      <c r="C179" s="83"/>
      <c r="D179" s="83"/>
      <c r="E179" s="78"/>
      <c r="F179" s="99"/>
      <c r="G179" s="78"/>
    </row>
    <row r="180" spans="1:7" x14ac:dyDescent="0.35">
      <c r="A180" s="83" t="s">
        <v>638</v>
      </c>
      <c r="B180" s="83"/>
      <c r="C180" s="83"/>
      <c r="D180" s="83"/>
      <c r="E180" s="78"/>
      <c r="F180" s="99"/>
      <c r="G180" s="78"/>
    </row>
    <row r="181" spans="1:7" x14ac:dyDescent="0.35">
      <c r="A181" s="83" t="s">
        <v>586</v>
      </c>
      <c r="B181" s="83"/>
      <c r="C181" s="83"/>
      <c r="D181" s="83"/>
      <c r="E181" s="78"/>
      <c r="F181" s="99"/>
      <c r="G181" s="78"/>
    </row>
    <row r="182" spans="1:7" x14ac:dyDescent="0.35">
      <c r="A182" s="76"/>
      <c r="B182" s="76"/>
      <c r="C182" s="76" t="s">
        <v>722</v>
      </c>
      <c r="D182" s="76"/>
      <c r="E182" s="78" t="s">
        <v>5</v>
      </c>
      <c r="F182" s="79">
        <v>25500</v>
      </c>
      <c r="G182" s="78" t="s">
        <v>4</v>
      </c>
    </row>
    <row r="183" spans="1:7" x14ac:dyDescent="0.35">
      <c r="A183" s="77"/>
      <c r="B183" s="77"/>
      <c r="C183" s="77" t="s">
        <v>462</v>
      </c>
      <c r="D183" s="77"/>
      <c r="E183" s="80"/>
      <c r="F183" s="81"/>
      <c r="G183" s="80"/>
    </row>
    <row r="184" spans="1:7" x14ac:dyDescent="0.35">
      <c r="A184" s="112" t="s">
        <v>587</v>
      </c>
      <c r="B184" s="112"/>
      <c r="C184" s="112"/>
      <c r="D184" s="112"/>
      <c r="E184" s="78"/>
      <c r="F184" s="99"/>
      <c r="G184" s="78"/>
    </row>
    <row r="185" spans="1:7" x14ac:dyDescent="0.35">
      <c r="A185" s="83" t="s">
        <v>588</v>
      </c>
      <c r="B185" s="83"/>
      <c r="C185" s="83"/>
      <c r="D185" s="83"/>
      <c r="E185" s="78"/>
      <c r="F185" s="99"/>
      <c r="G185" s="78"/>
    </row>
    <row r="186" spans="1:7" x14ac:dyDescent="0.35">
      <c r="A186" s="83" t="s">
        <v>589</v>
      </c>
      <c r="B186" s="83"/>
      <c r="C186" s="83"/>
      <c r="D186" s="83"/>
      <c r="E186" s="78"/>
      <c r="F186" s="99"/>
      <c r="G186" s="78"/>
    </row>
    <row r="187" spans="1:7" x14ac:dyDescent="0.35">
      <c r="A187" s="83" t="s">
        <v>590</v>
      </c>
      <c r="B187" s="83"/>
      <c r="C187" s="83"/>
      <c r="D187" s="83"/>
      <c r="E187" s="78"/>
      <c r="F187" s="99"/>
      <c r="G187" s="78"/>
    </row>
    <row r="188" spans="1:7" x14ac:dyDescent="0.35">
      <c r="A188" s="83" t="s">
        <v>591</v>
      </c>
      <c r="B188" s="83"/>
      <c r="C188" s="83"/>
      <c r="D188" s="83"/>
      <c r="E188" s="78"/>
      <c r="F188" s="99"/>
      <c r="G188" s="78"/>
    </row>
    <row r="189" spans="1:7" x14ac:dyDescent="0.35">
      <c r="A189" s="76"/>
      <c r="B189" s="76"/>
      <c r="C189" s="76" t="s">
        <v>723</v>
      </c>
      <c r="D189" s="76"/>
      <c r="E189" s="78" t="s">
        <v>5</v>
      </c>
      <c r="F189" s="79">
        <v>4000</v>
      </c>
      <c r="G189" s="78" t="s">
        <v>4</v>
      </c>
    </row>
    <row r="190" spans="1:7" x14ac:dyDescent="0.35">
      <c r="A190" s="77"/>
      <c r="B190" s="77"/>
      <c r="C190" s="77" t="s">
        <v>592</v>
      </c>
      <c r="D190" s="77"/>
      <c r="E190" s="80"/>
      <c r="F190" s="81"/>
      <c r="G190" s="80"/>
    </row>
    <row r="191" spans="1:7" x14ac:dyDescent="0.35">
      <c r="A191" s="112" t="s">
        <v>593</v>
      </c>
      <c r="B191" s="112"/>
      <c r="C191" s="112"/>
      <c r="D191" s="112"/>
      <c r="E191" s="78"/>
      <c r="F191" s="99"/>
      <c r="G191" s="78"/>
    </row>
    <row r="192" spans="1:7" x14ac:dyDescent="0.35">
      <c r="A192" s="83" t="s">
        <v>594</v>
      </c>
      <c r="B192" s="83"/>
      <c r="C192" s="83"/>
      <c r="D192" s="83"/>
      <c r="E192" s="78"/>
      <c r="F192" s="99"/>
      <c r="G192" s="78"/>
    </row>
    <row r="193" spans="1:7" x14ac:dyDescent="0.35">
      <c r="A193" s="83" t="s">
        <v>458</v>
      </c>
      <c r="B193" s="83"/>
      <c r="C193" s="83"/>
      <c r="D193" s="83"/>
      <c r="E193" s="78"/>
      <c r="F193" s="99"/>
      <c r="G193" s="78"/>
    </row>
    <row r="194" spans="1:7" x14ac:dyDescent="0.35">
      <c r="A194" s="83" t="s">
        <v>459</v>
      </c>
      <c r="B194" s="83"/>
      <c r="C194" s="83"/>
      <c r="D194" s="83"/>
      <c r="E194" s="78"/>
      <c r="F194" s="99"/>
      <c r="G194" s="78"/>
    </row>
    <row r="195" spans="1:7" x14ac:dyDescent="0.35">
      <c r="A195" s="83" t="s">
        <v>666</v>
      </c>
      <c r="B195" s="83"/>
      <c r="C195" s="83"/>
      <c r="D195" s="83"/>
      <c r="E195" s="78"/>
      <c r="F195" s="99"/>
      <c r="G195" s="78"/>
    </row>
    <row r="196" spans="1:7" x14ac:dyDescent="0.35">
      <c r="A196" s="76"/>
      <c r="B196" s="76"/>
      <c r="C196" s="76" t="s">
        <v>339</v>
      </c>
      <c r="D196" s="76"/>
      <c r="E196" s="78" t="s">
        <v>3</v>
      </c>
      <c r="F196" s="79">
        <v>6500</v>
      </c>
      <c r="G196" s="78" t="s">
        <v>4</v>
      </c>
    </row>
    <row r="197" spans="1:7" x14ac:dyDescent="0.35">
      <c r="A197" s="77"/>
      <c r="B197" s="77"/>
      <c r="C197" s="77" t="s">
        <v>456</v>
      </c>
      <c r="D197" s="77"/>
      <c r="E197" s="80"/>
      <c r="F197" s="81"/>
      <c r="G197" s="80"/>
    </row>
    <row r="198" spans="1:7" x14ac:dyDescent="0.35">
      <c r="A198" s="112" t="s">
        <v>457</v>
      </c>
      <c r="B198" s="112"/>
      <c r="C198" s="112"/>
      <c r="D198" s="112"/>
      <c r="E198" s="78"/>
      <c r="F198" s="99"/>
      <c r="G198" s="78"/>
    </row>
    <row r="199" spans="1:7" x14ac:dyDescent="0.35">
      <c r="A199" s="83" t="s">
        <v>458</v>
      </c>
      <c r="B199" s="83"/>
      <c r="C199" s="83"/>
      <c r="D199" s="83"/>
      <c r="E199" s="78"/>
      <c r="F199" s="99"/>
      <c r="G199" s="78"/>
    </row>
    <row r="200" spans="1:7" x14ac:dyDescent="0.35">
      <c r="A200" s="83" t="s">
        <v>459</v>
      </c>
      <c r="B200" s="83"/>
      <c r="C200" s="83"/>
      <c r="D200" s="83"/>
      <c r="E200" s="78"/>
      <c r="F200" s="99"/>
      <c r="G200" s="78"/>
    </row>
    <row r="201" spans="1:7" x14ac:dyDescent="0.35">
      <c r="A201" s="76"/>
      <c r="B201" s="76"/>
      <c r="C201" s="76" t="s">
        <v>431</v>
      </c>
      <c r="D201" s="76"/>
      <c r="E201" s="78" t="s">
        <v>3</v>
      </c>
      <c r="F201" s="79">
        <v>6500</v>
      </c>
      <c r="G201" s="78" t="s">
        <v>4</v>
      </c>
    </row>
    <row r="202" spans="1:7" x14ac:dyDescent="0.35">
      <c r="A202" s="77"/>
      <c r="B202" s="77"/>
      <c r="C202" s="77" t="s">
        <v>460</v>
      </c>
      <c r="D202" s="77"/>
      <c r="E202" s="80"/>
      <c r="F202" s="81"/>
      <c r="G202" s="80"/>
    </row>
    <row r="203" spans="1:7" x14ac:dyDescent="0.35">
      <c r="A203" s="112" t="s">
        <v>595</v>
      </c>
      <c r="B203" s="112"/>
      <c r="C203" s="112"/>
      <c r="D203" s="112"/>
      <c r="E203" s="78"/>
      <c r="F203" s="99"/>
      <c r="G203" s="78"/>
    </row>
    <row r="204" spans="1:7" x14ac:dyDescent="0.35">
      <c r="A204" s="83" t="s">
        <v>596</v>
      </c>
      <c r="B204" s="83"/>
      <c r="C204" s="83"/>
      <c r="D204" s="83"/>
      <c r="E204" s="78"/>
      <c r="F204" s="99"/>
      <c r="G204" s="78"/>
    </row>
    <row r="205" spans="1:7" x14ac:dyDescent="0.35">
      <c r="A205" s="83" t="s">
        <v>597</v>
      </c>
      <c r="B205" s="83"/>
      <c r="C205" s="83"/>
      <c r="D205" s="83"/>
      <c r="E205" s="78"/>
      <c r="F205" s="99"/>
      <c r="G205" s="78"/>
    </row>
    <row r="206" spans="1:7" x14ac:dyDescent="0.35">
      <c r="A206" s="83" t="s">
        <v>598</v>
      </c>
      <c r="B206" s="83"/>
      <c r="C206" s="83"/>
      <c r="D206" s="83"/>
      <c r="E206" s="78"/>
      <c r="F206" s="99"/>
      <c r="G206" s="78"/>
    </row>
    <row r="207" spans="1:7" x14ac:dyDescent="0.35">
      <c r="A207" s="52"/>
      <c r="B207" s="53"/>
      <c r="C207" s="54" t="s">
        <v>57</v>
      </c>
      <c r="D207" s="53"/>
      <c r="E207" s="55" t="s">
        <v>3</v>
      </c>
      <c r="F207" s="51">
        <f>F208</f>
        <v>15200</v>
      </c>
      <c r="G207" s="46" t="s">
        <v>4</v>
      </c>
    </row>
    <row r="208" spans="1:7" x14ac:dyDescent="0.35">
      <c r="A208" s="53"/>
      <c r="B208" s="53"/>
      <c r="C208" s="54" t="s">
        <v>340</v>
      </c>
      <c r="D208" s="54"/>
      <c r="E208" s="46" t="s">
        <v>3</v>
      </c>
      <c r="F208" s="51">
        <f>F209</f>
        <v>15200</v>
      </c>
      <c r="G208" s="46" t="s">
        <v>4</v>
      </c>
    </row>
    <row r="209" spans="1:8" x14ac:dyDescent="0.35">
      <c r="A209" s="77"/>
      <c r="B209" s="77"/>
      <c r="C209" s="76" t="s">
        <v>541</v>
      </c>
      <c r="D209" s="76"/>
      <c r="E209" s="89" t="s">
        <v>5</v>
      </c>
      <c r="F209" s="79">
        <v>15200</v>
      </c>
      <c r="G209" s="78" t="s">
        <v>4</v>
      </c>
    </row>
    <row r="210" spans="1:8" x14ac:dyDescent="0.35">
      <c r="A210" s="77"/>
      <c r="B210" s="77"/>
      <c r="C210" s="77" t="s">
        <v>463</v>
      </c>
      <c r="D210" s="77"/>
      <c r="E210" s="91"/>
      <c r="F210" s="81"/>
      <c r="G210" s="80"/>
    </row>
    <row r="211" spans="1:8" x14ac:dyDescent="0.35">
      <c r="A211" s="77" t="s">
        <v>724</v>
      </c>
      <c r="B211" s="77"/>
      <c r="C211" s="77"/>
      <c r="D211" s="77"/>
      <c r="E211" s="78"/>
      <c r="F211" s="79"/>
      <c r="G211" s="78"/>
    </row>
    <row r="212" spans="1:8" x14ac:dyDescent="0.35">
      <c r="B212" s="2" t="s">
        <v>68</v>
      </c>
      <c r="E212" s="4" t="s">
        <v>3</v>
      </c>
      <c r="F212" s="11">
        <f>F213</f>
        <v>2244000</v>
      </c>
      <c r="G212" s="4" t="s">
        <v>4</v>
      </c>
    </row>
    <row r="213" spans="1:8" x14ac:dyDescent="0.35">
      <c r="C213" s="2" t="s">
        <v>275</v>
      </c>
      <c r="E213" s="4" t="s">
        <v>3</v>
      </c>
      <c r="F213" s="11">
        <f>F214+F217+F220+F223+F226</f>
        <v>2244000</v>
      </c>
      <c r="G213" s="4" t="s">
        <v>4</v>
      </c>
    </row>
    <row r="214" spans="1:8" x14ac:dyDescent="0.35">
      <c r="A214" s="77"/>
      <c r="B214" s="77"/>
      <c r="C214" s="76" t="s">
        <v>387</v>
      </c>
      <c r="D214" s="77"/>
      <c r="E214" s="89" t="s">
        <v>5</v>
      </c>
      <c r="F214" s="79">
        <v>384000</v>
      </c>
      <c r="G214" s="78" t="s">
        <v>4</v>
      </c>
      <c r="H214" s="77"/>
    </row>
    <row r="215" spans="1:8" x14ac:dyDescent="0.35">
      <c r="A215" s="77"/>
      <c r="B215" s="77"/>
      <c r="C215" s="77" t="s">
        <v>388</v>
      </c>
      <c r="D215" s="77"/>
      <c r="E215" s="78"/>
      <c r="F215" s="84"/>
      <c r="G215" s="78"/>
      <c r="H215" s="77"/>
    </row>
    <row r="216" spans="1:8" x14ac:dyDescent="0.35">
      <c r="A216" s="111" t="s">
        <v>660</v>
      </c>
      <c r="B216" s="111"/>
      <c r="C216" s="111"/>
      <c r="D216" s="111"/>
      <c r="E216" s="78"/>
      <c r="F216" s="84"/>
      <c r="G216" s="78"/>
      <c r="H216" s="77"/>
    </row>
    <row r="217" spans="1:8" x14ac:dyDescent="0.35">
      <c r="A217" s="77"/>
      <c r="B217" s="77"/>
      <c r="C217" s="76" t="s">
        <v>389</v>
      </c>
      <c r="D217" s="77"/>
      <c r="E217" s="89" t="s">
        <v>5</v>
      </c>
      <c r="F217" s="79">
        <v>312000</v>
      </c>
      <c r="G217" s="78" t="s">
        <v>4</v>
      </c>
      <c r="H217" s="77"/>
    </row>
    <row r="218" spans="1:8" x14ac:dyDescent="0.35">
      <c r="A218" s="77"/>
      <c r="B218" s="77"/>
      <c r="C218" s="77" t="s">
        <v>391</v>
      </c>
      <c r="D218" s="77"/>
      <c r="E218" s="78"/>
      <c r="F218" s="84"/>
      <c r="G218" s="78"/>
      <c r="H218" s="77"/>
    </row>
    <row r="219" spans="1:8" x14ac:dyDescent="0.35">
      <c r="A219" s="111" t="s">
        <v>661</v>
      </c>
      <c r="B219" s="111"/>
      <c r="C219" s="111"/>
      <c r="D219" s="111"/>
      <c r="E219" s="78"/>
      <c r="F219" s="84"/>
      <c r="G219" s="78"/>
      <c r="H219" s="77"/>
    </row>
    <row r="220" spans="1:8" x14ac:dyDescent="0.35">
      <c r="A220" s="77"/>
      <c r="B220" s="77"/>
      <c r="C220" s="76" t="s">
        <v>390</v>
      </c>
      <c r="D220" s="77"/>
      <c r="E220" s="89" t="s">
        <v>5</v>
      </c>
      <c r="F220" s="79">
        <v>452000</v>
      </c>
      <c r="G220" s="78" t="s">
        <v>4</v>
      </c>
      <c r="H220" s="77"/>
    </row>
    <row r="221" spans="1:8" x14ac:dyDescent="0.35">
      <c r="A221" s="77"/>
      <c r="B221" s="77"/>
      <c r="C221" s="77" t="s">
        <v>392</v>
      </c>
      <c r="D221" s="77"/>
      <c r="E221" s="78"/>
      <c r="F221" s="84"/>
      <c r="G221" s="78"/>
      <c r="H221" s="77"/>
    </row>
    <row r="222" spans="1:8" x14ac:dyDescent="0.35">
      <c r="A222" s="111" t="s">
        <v>662</v>
      </c>
      <c r="B222" s="111"/>
      <c r="C222" s="111"/>
      <c r="D222" s="111"/>
      <c r="E222" s="78"/>
      <c r="F222" s="84"/>
      <c r="G222" s="78"/>
      <c r="H222" s="77"/>
    </row>
    <row r="223" spans="1:8" x14ac:dyDescent="0.35">
      <c r="A223" s="77"/>
      <c r="B223" s="77"/>
      <c r="C223" s="76" t="s">
        <v>393</v>
      </c>
      <c r="D223" s="77"/>
      <c r="E223" s="89" t="s">
        <v>5</v>
      </c>
      <c r="F223" s="79">
        <v>108000</v>
      </c>
      <c r="G223" s="78" t="s">
        <v>4</v>
      </c>
      <c r="H223" s="77"/>
    </row>
    <row r="224" spans="1:8" x14ac:dyDescent="0.35">
      <c r="A224" s="77"/>
      <c r="B224" s="77"/>
      <c r="C224" s="77" t="s">
        <v>388</v>
      </c>
      <c r="D224" s="77"/>
      <c r="E224" s="78"/>
      <c r="F224" s="84"/>
      <c r="G224" s="78"/>
      <c r="H224" s="77"/>
    </row>
    <row r="225" spans="1:8" x14ac:dyDescent="0.35">
      <c r="A225" s="111" t="s">
        <v>663</v>
      </c>
      <c r="B225" s="111"/>
      <c r="C225" s="111"/>
      <c r="D225" s="111"/>
      <c r="E225" s="78"/>
      <c r="F225" s="84"/>
      <c r="G225" s="78"/>
      <c r="H225" s="77"/>
    </row>
    <row r="226" spans="1:8" x14ac:dyDescent="0.35">
      <c r="A226" s="77"/>
      <c r="B226" s="77"/>
      <c r="C226" s="76" t="s">
        <v>394</v>
      </c>
      <c r="D226" s="77"/>
      <c r="E226" s="89" t="s">
        <v>5</v>
      </c>
      <c r="F226" s="79">
        <v>988000</v>
      </c>
      <c r="G226" s="78" t="s">
        <v>4</v>
      </c>
      <c r="H226" s="77"/>
    </row>
    <row r="227" spans="1:8" x14ac:dyDescent="0.35">
      <c r="A227" s="77"/>
      <c r="B227" s="77"/>
      <c r="C227" s="77" t="s">
        <v>388</v>
      </c>
      <c r="D227" s="77"/>
      <c r="E227" s="78"/>
      <c r="F227" s="84"/>
      <c r="G227" s="78"/>
      <c r="H227" s="77"/>
    </row>
    <row r="228" spans="1:8" x14ac:dyDescent="0.35">
      <c r="A228" s="111" t="s">
        <v>659</v>
      </c>
      <c r="B228" s="111"/>
      <c r="C228" s="111"/>
      <c r="D228" s="111"/>
      <c r="E228" s="78"/>
      <c r="F228" s="84"/>
      <c r="G228" s="78"/>
      <c r="H228" s="77"/>
    </row>
  </sheetData>
  <mergeCells count="23">
    <mergeCell ref="A222:D222"/>
    <mergeCell ref="A225:D225"/>
    <mergeCell ref="A228:D228"/>
    <mergeCell ref="A191:D191"/>
    <mergeCell ref="A198:D198"/>
    <mergeCell ref="A203:D203"/>
    <mergeCell ref="A216:D216"/>
    <mergeCell ref="A219:D219"/>
    <mergeCell ref="A164:D164"/>
    <mergeCell ref="A168:D168"/>
    <mergeCell ref="A171:D171"/>
    <mergeCell ref="A177:D177"/>
    <mergeCell ref="A184:D184"/>
    <mergeCell ref="A148:D148"/>
    <mergeCell ref="A151:D151"/>
    <mergeCell ref="A155:D155"/>
    <mergeCell ref="A158:D158"/>
    <mergeCell ref="A161:D161"/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8" workbookViewId="0">
      <selection activeCell="F37" sqref="F37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69</v>
      </c>
      <c r="B5" s="110"/>
      <c r="C5" s="110"/>
      <c r="D5" s="110"/>
      <c r="E5" s="110"/>
      <c r="F5" s="110"/>
      <c r="G5" s="110"/>
    </row>
    <row r="6" spans="1:11" x14ac:dyDescent="0.35">
      <c r="A6" s="45" t="s">
        <v>70</v>
      </c>
      <c r="B6" s="25"/>
      <c r="C6" s="25"/>
      <c r="D6" s="25"/>
      <c r="E6" s="46" t="s">
        <v>3</v>
      </c>
      <c r="F6" s="51">
        <f>F7</f>
        <v>50000</v>
      </c>
      <c r="G6" s="46" t="s">
        <v>4</v>
      </c>
      <c r="K6" s="35">
        <f>F6+F14+F26</f>
        <v>929210</v>
      </c>
    </row>
    <row r="7" spans="1:11" x14ac:dyDescent="0.35">
      <c r="A7" s="25"/>
      <c r="B7" s="45" t="s">
        <v>27</v>
      </c>
      <c r="C7" s="25"/>
      <c r="D7" s="25"/>
      <c r="E7" s="46" t="s">
        <v>3</v>
      </c>
      <c r="F7" s="51">
        <f>F8</f>
        <v>50000</v>
      </c>
      <c r="G7" s="46" t="s">
        <v>4</v>
      </c>
    </row>
    <row r="8" spans="1:11" x14ac:dyDescent="0.35">
      <c r="A8" s="25"/>
      <c r="B8" s="25"/>
      <c r="C8" s="45" t="s">
        <v>38</v>
      </c>
      <c r="D8" s="25"/>
      <c r="E8" s="46" t="s">
        <v>3</v>
      </c>
      <c r="F8" s="51">
        <f>F9</f>
        <v>50000</v>
      </c>
      <c r="G8" s="46" t="s">
        <v>4</v>
      </c>
    </row>
    <row r="9" spans="1:11" x14ac:dyDescent="0.35">
      <c r="A9" s="25"/>
      <c r="B9" s="25"/>
      <c r="C9" s="45" t="s">
        <v>71</v>
      </c>
      <c r="D9" s="45"/>
      <c r="E9" s="46" t="s">
        <v>5</v>
      </c>
      <c r="F9" s="47">
        <v>50000</v>
      </c>
      <c r="G9" s="46" t="s">
        <v>4</v>
      </c>
    </row>
    <row r="10" spans="1:11" x14ac:dyDescent="0.35">
      <c r="A10" s="25"/>
      <c r="B10" s="25"/>
      <c r="C10" s="25" t="s">
        <v>310</v>
      </c>
      <c r="D10" s="25"/>
      <c r="E10" s="26"/>
      <c r="F10" s="22"/>
      <c r="G10" s="4"/>
    </row>
    <row r="11" spans="1:11" x14ac:dyDescent="0.35">
      <c r="A11" s="25" t="s">
        <v>311</v>
      </c>
      <c r="B11" s="25"/>
      <c r="C11" s="25"/>
      <c r="D11" s="25"/>
      <c r="E11" s="26"/>
      <c r="F11" s="22"/>
      <c r="G11" s="4"/>
    </row>
    <row r="12" spans="1:11" x14ac:dyDescent="0.35">
      <c r="A12" s="25" t="s">
        <v>312</v>
      </c>
      <c r="B12" s="25"/>
      <c r="C12" s="25"/>
      <c r="D12" s="25"/>
      <c r="E12" s="26"/>
      <c r="F12" s="22"/>
      <c r="G12" s="4"/>
    </row>
    <row r="14" spans="1:11" x14ac:dyDescent="0.35">
      <c r="A14" s="45" t="s">
        <v>72</v>
      </c>
      <c r="B14" s="25"/>
      <c r="C14" s="25"/>
      <c r="D14" s="25"/>
      <c r="E14" s="46" t="s">
        <v>3</v>
      </c>
      <c r="F14" s="51">
        <f>F15</f>
        <v>49210</v>
      </c>
      <c r="G14" s="46" t="s">
        <v>4</v>
      </c>
    </row>
    <row r="15" spans="1:11" x14ac:dyDescent="0.35">
      <c r="A15" s="25"/>
      <c r="B15" s="45" t="s">
        <v>27</v>
      </c>
      <c r="C15" s="25"/>
      <c r="D15" s="25"/>
      <c r="E15" s="46" t="s">
        <v>3</v>
      </c>
      <c r="F15" s="51">
        <f>F16</f>
        <v>49210</v>
      </c>
      <c r="G15" s="46" t="s">
        <v>4</v>
      </c>
    </row>
    <row r="16" spans="1:11" x14ac:dyDescent="0.35">
      <c r="A16" s="25"/>
      <c r="B16" s="25"/>
      <c r="C16" s="45" t="s">
        <v>34</v>
      </c>
      <c r="D16" s="25"/>
      <c r="E16" s="46" t="s">
        <v>3</v>
      </c>
      <c r="F16" s="51">
        <f>F19</f>
        <v>49210</v>
      </c>
      <c r="G16" s="46" t="s">
        <v>4</v>
      </c>
    </row>
    <row r="17" spans="1:7" x14ac:dyDescent="0.35">
      <c r="A17" s="25"/>
      <c r="B17" s="25"/>
      <c r="C17" s="45" t="s">
        <v>130</v>
      </c>
      <c r="D17" s="45"/>
      <c r="E17" s="46"/>
      <c r="F17" s="47"/>
      <c r="G17" s="46"/>
    </row>
    <row r="18" spans="1:7" x14ac:dyDescent="0.35">
      <c r="A18" s="45" t="s">
        <v>180</v>
      </c>
      <c r="B18" s="25"/>
      <c r="C18" s="45"/>
      <c r="D18" s="45"/>
      <c r="E18" s="46"/>
      <c r="F18" s="47"/>
      <c r="G18" s="46"/>
    </row>
    <row r="19" spans="1:7" x14ac:dyDescent="0.35">
      <c r="A19" s="77"/>
      <c r="B19" s="77"/>
      <c r="C19" s="76" t="s">
        <v>281</v>
      </c>
      <c r="D19" s="76"/>
      <c r="E19" s="78" t="s">
        <v>5</v>
      </c>
      <c r="F19" s="79">
        <v>49210</v>
      </c>
      <c r="G19" s="78" t="s">
        <v>4</v>
      </c>
    </row>
    <row r="20" spans="1:7" x14ac:dyDescent="0.35">
      <c r="A20" s="77"/>
      <c r="B20" s="77"/>
      <c r="C20" s="77" t="s">
        <v>276</v>
      </c>
      <c r="D20" s="77"/>
      <c r="E20" s="83"/>
      <c r="F20" s="81"/>
      <c r="G20" s="80"/>
    </row>
    <row r="21" spans="1:7" x14ac:dyDescent="0.35">
      <c r="A21" s="77" t="s">
        <v>502</v>
      </c>
      <c r="B21" s="77"/>
      <c r="C21" s="77"/>
      <c r="D21" s="77"/>
      <c r="E21" s="83"/>
      <c r="F21" s="81"/>
      <c r="G21" s="80"/>
    </row>
    <row r="22" spans="1:7" x14ac:dyDescent="0.35">
      <c r="A22" s="77" t="s">
        <v>503</v>
      </c>
      <c r="B22" s="77"/>
      <c r="C22" s="77"/>
      <c r="D22" s="77"/>
      <c r="E22" s="83"/>
      <c r="F22" s="81"/>
      <c r="G22" s="80"/>
    </row>
    <row r="23" spans="1:7" x14ac:dyDescent="0.35">
      <c r="A23" s="77" t="s">
        <v>504</v>
      </c>
      <c r="B23" s="77"/>
      <c r="C23" s="77"/>
      <c r="D23" s="77"/>
      <c r="E23" s="83"/>
      <c r="F23" s="81"/>
      <c r="G23" s="80"/>
    </row>
    <row r="24" spans="1:7" x14ac:dyDescent="0.35">
      <c r="A24" s="77" t="s">
        <v>505</v>
      </c>
      <c r="B24" s="77"/>
      <c r="C24" s="77"/>
      <c r="D24" s="77"/>
      <c r="E24" s="83"/>
      <c r="F24" s="81"/>
      <c r="G24" s="80"/>
    </row>
    <row r="25" spans="1:7" x14ac:dyDescent="0.35">
      <c r="F25" s="12"/>
    </row>
    <row r="26" spans="1:7" x14ac:dyDescent="0.35">
      <c r="A26" s="45" t="s">
        <v>73</v>
      </c>
      <c r="B26" s="25"/>
      <c r="C26" s="25"/>
      <c r="D26" s="25"/>
      <c r="E26" s="46" t="s">
        <v>3</v>
      </c>
      <c r="F26" s="51">
        <f>F27</f>
        <v>830000</v>
      </c>
      <c r="G26" s="46" t="s">
        <v>4</v>
      </c>
    </row>
    <row r="27" spans="1:7" x14ac:dyDescent="0.35">
      <c r="A27" s="25"/>
      <c r="B27" s="45" t="s">
        <v>27</v>
      </c>
      <c r="C27" s="25"/>
      <c r="D27" s="25"/>
      <c r="E27" s="46" t="s">
        <v>3</v>
      </c>
      <c r="F27" s="51">
        <f>F28</f>
        <v>830000</v>
      </c>
      <c r="G27" s="46" t="s">
        <v>4</v>
      </c>
    </row>
    <row r="28" spans="1:7" x14ac:dyDescent="0.35">
      <c r="A28" s="25"/>
      <c r="B28" s="25"/>
      <c r="C28" s="45" t="s">
        <v>34</v>
      </c>
      <c r="D28" s="25"/>
      <c r="E28" s="46" t="s">
        <v>3</v>
      </c>
      <c r="F28" s="51">
        <f>F31+F37</f>
        <v>830000</v>
      </c>
      <c r="G28" s="46" t="s">
        <v>4</v>
      </c>
    </row>
    <row r="29" spans="1:7" x14ac:dyDescent="0.35">
      <c r="A29" s="25"/>
      <c r="B29" s="25"/>
      <c r="C29" s="45" t="s">
        <v>130</v>
      </c>
      <c r="D29" s="45"/>
      <c r="E29" s="46"/>
      <c r="F29" s="47"/>
      <c r="G29" s="46"/>
    </row>
    <row r="30" spans="1:7" x14ac:dyDescent="0.35">
      <c r="A30" s="45" t="s">
        <v>180</v>
      </c>
      <c r="B30" s="25"/>
      <c r="C30" s="45"/>
      <c r="D30" s="45"/>
      <c r="E30" s="46"/>
      <c r="F30" s="47"/>
      <c r="G30" s="46"/>
    </row>
    <row r="31" spans="1:7" x14ac:dyDescent="0.35">
      <c r="A31" s="77"/>
      <c r="B31" s="77"/>
      <c r="C31" s="76" t="s">
        <v>277</v>
      </c>
      <c r="D31" s="76"/>
      <c r="E31" s="78" t="s">
        <v>5</v>
      </c>
      <c r="F31" s="79">
        <v>750000</v>
      </c>
      <c r="G31" s="78" t="s">
        <v>4</v>
      </c>
    </row>
    <row r="32" spans="1:7" x14ac:dyDescent="0.35">
      <c r="A32" s="77"/>
      <c r="B32" s="77"/>
      <c r="C32" s="77" t="s">
        <v>278</v>
      </c>
      <c r="D32" s="77"/>
      <c r="E32" s="83"/>
      <c r="F32" s="81"/>
      <c r="G32" s="80"/>
    </row>
    <row r="33" spans="1:7" x14ac:dyDescent="0.35">
      <c r="A33" s="77" t="s">
        <v>279</v>
      </c>
      <c r="B33" s="77"/>
      <c r="C33" s="77"/>
      <c r="D33" s="77"/>
      <c r="E33" s="83"/>
      <c r="F33" s="81"/>
      <c r="G33" s="80"/>
    </row>
    <row r="34" spans="1:7" x14ac:dyDescent="0.35">
      <c r="A34" s="77" t="s">
        <v>280</v>
      </c>
      <c r="B34" s="77"/>
      <c r="C34" s="77"/>
      <c r="D34" s="77"/>
      <c r="E34" s="83"/>
      <c r="F34" s="81"/>
      <c r="G34" s="80"/>
    </row>
    <row r="35" spans="1:7" x14ac:dyDescent="0.35">
      <c r="A35" s="77" t="s">
        <v>699</v>
      </c>
      <c r="B35" s="77"/>
      <c r="C35" s="77"/>
      <c r="D35" s="77"/>
      <c r="E35" s="83"/>
      <c r="F35" s="81"/>
      <c r="G35" s="80"/>
    </row>
    <row r="36" spans="1:7" x14ac:dyDescent="0.35">
      <c r="A36" s="77" t="s">
        <v>700</v>
      </c>
      <c r="B36" s="77"/>
      <c r="C36" s="77"/>
      <c r="D36" s="77"/>
      <c r="E36" s="83"/>
      <c r="F36" s="81"/>
      <c r="G36" s="80"/>
    </row>
    <row r="37" spans="1:7" x14ac:dyDescent="0.35">
      <c r="A37" s="77"/>
      <c r="B37" s="77"/>
      <c r="C37" s="76" t="s">
        <v>440</v>
      </c>
      <c r="D37" s="76"/>
      <c r="E37" s="78" t="s">
        <v>5</v>
      </c>
      <c r="F37" s="79">
        <v>80000</v>
      </c>
      <c r="G37" s="46" t="s">
        <v>4</v>
      </c>
    </row>
    <row r="38" spans="1:7" x14ac:dyDescent="0.35">
      <c r="A38" s="76" t="s">
        <v>441</v>
      </c>
      <c r="B38" s="77"/>
      <c r="C38" s="76"/>
      <c r="D38" s="76"/>
      <c r="E38" s="78"/>
      <c r="F38" s="79"/>
      <c r="G38" s="4"/>
    </row>
    <row r="39" spans="1:7" x14ac:dyDescent="0.35">
      <c r="A39" s="77"/>
      <c r="B39" s="77"/>
      <c r="C39" s="77" t="s">
        <v>442</v>
      </c>
      <c r="D39" s="77"/>
      <c r="E39" s="83"/>
      <c r="F39" s="81"/>
    </row>
    <row r="40" spans="1:7" x14ac:dyDescent="0.35">
      <c r="A40" s="77" t="s">
        <v>443</v>
      </c>
      <c r="B40" s="77"/>
      <c r="C40" s="77"/>
      <c r="D40" s="77"/>
      <c r="E40" s="83"/>
      <c r="F40" s="81"/>
    </row>
    <row r="41" spans="1:7" x14ac:dyDescent="0.35">
      <c r="A41" s="77" t="s">
        <v>506</v>
      </c>
      <c r="B41" s="77"/>
      <c r="C41" s="77"/>
      <c r="D41" s="77"/>
      <c r="E41" s="83"/>
      <c r="F41" s="81"/>
    </row>
    <row r="42" spans="1:7" x14ac:dyDescent="0.35">
      <c r="A42" s="77" t="s">
        <v>507</v>
      </c>
      <c r="B42" s="77"/>
      <c r="C42" s="77"/>
      <c r="D42" s="77"/>
      <c r="E42" s="83"/>
      <c r="F42" s="81"/>
    </row>
    <row r="43" spans="1:7" x14ac:dyDescent="0.35">
      <c r="A43" s="77" t="s">
        <v>535</v>
      </c>
      <c r="B43" s="77"/>
      <c r="C43" s="77"/>
      <c r="D43" s="77"/>
      <c r="E43" s="83"/>
      <c r="F43" s="81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4" workbookViewId="0">
      <selection activeCell="H12" sqref="H12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75</v>
      </c>
      <c r="B5" s="110"/>
      <c r="C5" s="110"/>
      <c r="D5" s="110"/>
      <c r="E5" s="110"/>
      <c r="F5" s="110"/>
      <c r="G5" s="110"/>
    </row>
    <row r="6" spans="1:11" x14ac:dyDescent="0.35">
      <c r="A6" s="45" t="s">
        <v>76</v>
      </c>
      <c r="B6" s="25"/>
      <c r="C6" s="25"/>
      <c r="D6" s="25"/>
      <c r="E6" s="46" t="s">
        <v>3</v>
      </c>
      <c r="F6" s="51">
        <f>F7</f>
        <v>0</v>
      </c>
      <c r="G6" s="46" t="s">
        <v>4</v>
      </c>
      <c r="K6" s="35">
        <f>F6</f>
        <v>0</v>
      </c>
    </row>
    <row r="7" spans="1:11" x14ac:dyDescent="0.35">
      <c r="A7" s="25"/>
      <c r="B7" s="45" t="s">
        <v>68</v>
      </c>
      <c r="C7" s="25"/>
      <c r="D7" s="25"/>
      <c r="E7" s="46" t="s">
        <v>3</v>
      </c>
      <c r="F7" s="51">
        <f>F8</f>
        <v>0</v>
      </c>
      <c r="G7" s="46" t="s">
        <v>4</v>
      </c>
    </row>
    <row r="8" spans="1:11" x14ac:dyDescent="0.35">
      <c r="A8" s="25"/>
      <c r="B8" s="25"/>
      <c r="C8" s="45" t="s">
        <v>74</v>
      </c>
      <c r="D8" s="25"/>
      <c r="E8" s="46" t="s">
        <v>3</v>
      </c>
      <c r="F8" s="51">
        <f>F10</f>
        <v>0</v>
      </c>
      <c r="G8" s="46" t="s">
        <v>4</v>
      </c>
    </row>
    <row r="9" spans="1:11" x14ac:dyDescent="0.35">
      <c r="A9" s="25"/>
      <c r="B9" s="25"/>
      <c r="C9" s="45" t="s">
        <v>77</v>
      </c>
      <c r="D9" s="45"/>
      <c r="E9" s="46"/>
      <c r="F9" s="47"/>
      <c r="G9" s="46"/>
    </row>
    <row r="10" spans="1:11" x14ac:dyDescent="0.35">
      <c r="A10" s="25"/>
      <c r="B10" s="25"/>
      <c r="C10" s="45" t="s">
        <v>283</v>
      </c>
      <c r="D10" s="45"/>
      <c r="E10" s="46" t="s">
        <v>5</v>
      </c>
      <c r="F10" s="47">
        <v>0</v>
      </c>
      <c r="G10" s="46" t="s">
        <v>4</v>
      </c>
    </row>
    <row r="11" spans="1:11" x14ac:dyDescent="0.35">
      <c r="C11" s="1" t="s">
        <v>384</v>
      </c>
    </row>
    <row r="12" spans="1:11" x14ac:dyDescent="0.35">
      <c r="A12" s="1" t="s">
        <v>385</v>
      </c>
    </row>
    <row r="13" spans="1:11" x14ac:dyDescent="0.35">
      <c r="A13" s="1" t="s">
        <v>386</v>
      </c>
    </row>
    <row r="14" spans="1:11" x14ac:dyDescent="0.35">
      <c r="A14" s="36"/>
      <c r="B14" s="36"/>
      <c r="C14" s="36"/>
      <c r="D14" s="36"/>
    </row>
    <row r="15" spans="1:11" x14ac:dyDescent="0.35">
      <c r="A15" s="36"/>
      <c r="B15" s="36"/>
      <c r="C15" s="36"/>
      <c r="D15" s="36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opLeftCell="A100" workbookViewId="0">
      <selection activeCell="I111" sqref="I111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3" t="s">
        <v>78</v>
      </c>
      <c r="B5" s="113"/>
      <c r="C5" s="113"/>
      <c r="D5" s="113"/>
      <c r="E5" s="113"/>
      <c r="F5" s="113"/>
      <c r="G5" s="113"/>
    </row>
    <row r="6" spans="1:11" x14ac:dyDescent="0.35">
      <c r="A6" s="45" t="s">
        <v>79</v>
      </c>
      <c r="B6" s="25"/>
      <c r="C6" s="25"/>
      <c r="D6" s="25"/>
      <c r="E6" s="46" t="s">
        <v>3</v>
      </c>
      <c r="F6" s="51">
        <f>F7+F36+F104</f>
        <v>4012040</v>
      </c>
      <c r="G6" s="46" t="s">
        <v>4</v>
      </c>
      <c r="K6" s="35"/>
    </row>
    <row r="7" spans="1:11" x14ac:dyDescent="0.35">
      <c r="A7" s="60"/>
      <c r="B7" s="45" t="s">
        <v>13</v>
      </c>
      <c r="C7" s="25"/>
      <c r="D7" s="25"/>
      <c r="E7" s="46" t="s">
        <v>3</v>
      </c>
      <c r="F7" s="51">
        <f>F8</f>
        <v>1943640</v>
      </c>
      <c r="G7" s="46" t="s">
        <v>4</v>
      </c>
    </row>
    <row r="8" spans="1:11" x14ac:dyDescent="0.35">
      <c r="A8" s="60"/>
      <c r="B8" s="60"/>
      <c r="C8" s="45" t="s">
        <v>20</v>
      </c>
      <c r="D8" s="25"/>
      <c r="E8" s="46" t="s">
        <v>3</v>
      </c>
      <c r="F8" s="51">
        <f>F9+F14+F17+F25+F29</f>
        <v>1943640</v>
      </c>
      <c r="G8" s="46" t="s">
        <v>4</v>
      </c>
    </row>
    <row r="9" spans="1:11" x14ac:dyDescent="0.35">
      <c r="C9" s="45" t="s">
        <v>21</v>
      </c>
      <c r="D9" s="45"/>
      <c r="E9" s="46" t="s">
        <v>5</v>
      </c>
      <c r="F9" s="47">
        <f>[2]เงินเดือน!$I$70</f>
        <v>1427160</v>
      </c>
      <c r="G9" s="46" t="s">
        <v>4</v>
      </c>
    </row>
    <row r="10" spans="1:11" x14ac:dyDescent="0.35">
      <c r="C10" s="1" t="s">
        <v>234</v>
      </c>
      <c r="E10" s="4"/>
      <c r="F10" s="22"/>
      <c r="G10" s="4"/>
    </row>
    <row r="11" spans="1:11" x14ac:dyDescent="0.35">
      <c r="A11" s="1" t="s">
        <v>333</v>
      </c>
      <c r="E11" s="4"/>
      <c r="F11" s="22"/>
      <c r="G11" s="4"/>
    </row>
    <row r="12" spans="1:11" x14ac:dyDescent="0.35">
      <c r="A12" s="1" t="s">
        <v>725</v>
      </c>
      <c r="E12" s="4"/>
      <c r="F12" s="22"/>
      <c r="G12" s="4"/>
    </row>
    <row r="13" spans="1:11" x14ac:dyDescent="0.35">
      <c r="A13" s="1" t="s">
        <v>726</v>
      </c>
      <c r="E13" s="4"/>
      <c r="F13" s="22"/>
      <c r="G13" s="4"/>
    </row>
    <row r="14" spans="1:11" x14ac:dyDescent="0.35">
      <c r="C14" s="45" t="s">
        <v>22</v>
      </c>
      <c r="D14" s="45"/>
      <c r="E14" s="46" t="s">
        <v>3</v>
      </c>
      <c r="F14" s="51">
        <v>2880</v>
      </c>
      <c r="G14" s="46" t="s">
        <v>4</v>
      </c>
    </row>
    <row r="15" spans="1:11" x14ac:dyDescent="0.35">
      <c r="C15" s="1" t="s">
        <v>308</v>
      </c>
      <c r="F15" s="12"/>
    </row>
    <row r="16" spans="1:11" x14ac:dyDescent="0.35">
      <c r="A16" s="1" t="s">
        <v>309</v>
      </c>
      <c r="F16" s="12"/>
    </row>
    <row r="17" spans="1:7" x14ac:dyDescent="0.35">
      <c r="C17" s="45" t="s">
        <v>23</v>
      </c>
      <c r="D17" s="45"/>
      <c r="E17" s="46" t="s">
        <v>5</v>
      </c>
      <c r="F17" s="47">
        <v>78000</v>
      </c>
      <c r="G17" s="46" t="s">
        <v>4</v>
      </c>
    </row>
    <row r="18" spans="1:7" x14ac:dyDescent="0.35">
      <c r="C18" s="1" t="s">
        <v>466</v>
      </c>
      <c r="E18" s="4"/>
      <c r="F18" s="22"/>
      <c r="G18" s="4"/>
    </row>
    <row r="19" spans="1:7" x14ac:dyDescent="0.35">
      <c r="A19" s="1" t="s">
        <v>467</v>
      </c>
      <c r="E19" s="4"/>
      <c r="F19" s="22"/>
      <c r="G19" s="4"/>
    </row>
    <row r="20" spans="1:7" x14ac:dyDescent="0.35">
      <c r="A20" s="1" t="s">
        <v>468</v>
      </c>
      <c r="E20" s="4"/>
      <c r="F20" s="22"/>
      <c r="G20" s="4"/>
    </row>
    <row r="21" spans="1:7" x14ac:dyDescent="0.35">
      <c r="A21" s="1" t="s">
        <v>470</v>
      </c>
      <c r="E21" s="4"/>
      <c r="F21" s="22"/>
      <c r="G21" s="4"/>
    </row>
    <row r="22" spans="1:7" x14ac:dyDescent="0.35">
      <c r="A22" s="1" t="s">
        <v>469</v>
      </c>
      <c r="E22" s="4"/>
      <c r="F22" s="22"/>
      <c r="G22" s="4"/>
    </row>
    <row r="23" spans="1:7" x14ac:dyDescent="0.35">
      <c r="A23" s="1" t="s">
        <v>455</v>
      </c>
      <c r="E23" s="4"/>
      <c r="F23" s="22"/>
      <c r="G23" s="4"/>
    </row>
    <row r="24" spans="1:7" x14ac:dyDescent="0.35">
      <c r="A24" s="44" t="s">
        <v>464</v>
      </c>
      <c r="E24" s="4"/>
      <c r="F24" s="22"/>
      <c r="G24" s="4"/>
    </row>
    <row r="25" spans="1:7" x14ac:dyDescent="0.35">
      <c r="C25" s="45" t="s">
        <v>24</v>
      </c>
      <c r="D25" s="45"/>
      <c r="E25" s="46" t="s">
        <v>5</v>
      </c>
      <c r="F25" s="47">
        <f>[2]เงินเดือน!$I$249</f>
        <v>375600</v>
      </c>
      <c r="G25" s="46" t="s">
        <v>4</v>
      </c>
    </row>
    <row r="26" spans="1:7" x14ac:dyDescent="0.35">
      <c r="B26" s="36"/>
      <c r="C26" s="1" t="s">
        <v>255</v>
      </c>
      <c r="D26" s="36"/>
      <c r="F26" s="12"/>
    </row>
    <row r="27" spans="1:7" x14ac:dyDescent="0.35">
      <c r="A27" s="1" t="s">
        <v>256</v>
      </c>
      <c r="B27" s="36"/>
      <c r="C27" s="36"/>
      <c r="D27" s="36"/>
      <c r="F27" s="12"/>
    </row>
    <row r="28" spans="1:7" x14ac:dyDescent="0.35">
      <c r="A28" s="1" t="s">
        <v>536</v>
      </c>
      <c r="B28" s="36"/>
      <c r="C28" s="36"/>
      <c r="D28" s="36"/>
      <c r="F28" s="12"/>
    </row>
    <row r="29" spans="1:7" x14ac:dyDescent="0.35">
      <c r="C29" s="45" t="s">
        <v>25</v>
      </c>
      <c r="D29" s="45"/>
      <c r="E29" s="46" t="s">
        <v>3</v>
      </c>
      <c r="F29" s="51">
        <f>[2]ค่าครองชีพ!$G$84</f>
        <v>60000</v>
      </c>
      <c r="G29" s="46" t="s">
        <v>4</v>
      </c>
    </row>
    <row r="30" spans="1:7" x14ac:dyDescent="0.35">
      <c r="B30" s="36"/>
      <c r="C30" s="1" t="s">
        <v>364</v>
      </c>
      <c r="D30" s="36"/>
      <c r="E30" s="4"/>
      <c r="F30" s="11"/>
      <c r="G30" s="4"/>
    </row>
    <row r="31" spans="1:7" x14ac:dyDescent="0.35">
      <c r="A31" s="1" t="s">
        <v>369</v>
      </c>
      <c r="B31" s="36"/>
      <c r="C31" s="36"/>
      <c r="D31" s="36"/>
      <c r="E31" s="4"/>
      <c r="F31" s="11"/>
      <c r="G31" s="4"/>
    </row>
    <row r="32" spans="1:7" x14ac:dyDescent="0.35">
      <c r="A32" s="1" t="s">
        <v>367</v>
      </c>
      <c r="B32" s="36"/>
      <c r="C32" s="36"/>
      <c r="D32" s="36"/>
      <c r="E32" s="4"/>
      <c r="F32" s="11"/>
      <c r="G32" s="4"/>
    </row>
    <row r="33" spans="1:7" x14ac:dyDescent="0.35">
      <c r="A33" s="1" t="s">
        <v>361</v>
      </c>
      <c r="E33" s="4"/>
      <c r="F33" s="11"/>
      <c r="G33" s="4"/>
    </row>
    <row r="34" spans="1:7" x14ac:dyDescent="0.35">
      <c r="A34" s="1" t="s">
        <v>370</v>
      </c>
      <c r="B34" s="36"/>
      <c r="C34" s="36"/>
      <c r="D34" s="36"/>
      <c r="E34" s="4"/>
      <c r="F34" s="11"/>
      <c r="G34" s="4"/>
    </row>
    <row r="35" spans="1:7" x14ac:dyDescent="0.35">
      <c r="A35" s="1" t="s">
        <v>358</v>
      </c>
      <c r="B35" s="36"/>
      <c r="C35" s="36"/>
      <c r="D35" s="36"/>
      <c r="E35" s="4"/>
      <c r="F35" s="11"/>
      <c r="G35" s="4"/>
    </row>
    <row r="36" spans="1:7" x14ac:dyDescent="0.35">
      <c r="B36" s="45" t="s">
        <v>27</v>
      </c>
      <c r="C36" s="25"/>
      <c r="D36" s="25"/>
      <c r="E36" s="46" t="s">
        <v>3</v>
      </c>
      <c r="F36" s="51">
        <f>F37+F51+F70+F100</f>
        <v>1968400</v>
      </c>
      <c r="G36" s="46" t="s">
        <v>4</v>
      </c>
    </row>
    <row r="37" spans="1:7" x14ac:dyDescent="0.35">
      <c r="C37" s="45" t="s">
        <v>28</v>
      </c>
      <c r="D37" s="25"/>
      <c r="E37" s="46" t="s">
        <v>3</v>
      </c>
      <c r="F37" s="51">
        <f>F38+F41+F45+F48</f>
        <v>92600</v>
      </c>
      <c r="G37" s="46" t="s">
        <v>4</v>
      </c>
    </row>
    <row r="38" spans="1:7" x14ac:dyDescent="0.35">
      <c r="C38" s="45" t="s">
        <v>29</v>
      </c>
      <c r="D38" s="45"/>
      <c r="E38" s="46" t="s">
        <v>5</v>
      </c>
      <c r="F38" s="47">
        <v>10000</v>
      </c>
      <c r="G38" s="46" t="s">
        <v>4</v>
      </c>
    </row>
    <row r="39" spans="1:7" x14ac:dyDescent="0.35">
      <c r="A39" s="25"/>
      <c r="B39" s="25"/>
      <c r="C39" s="25" t="s">
        <v>185</v>
      </c>
      <c r="D39" s="25"/>
      <c r="E39" s="48"/>
      <c r="F39" s="49"/>
      <c r="G39" s="48"/>
    </row>
    <row r="40" spans="1:7" x14ac:dyDescent="0.35">
      <c r="A40" s="25" t="s">
        <v>259</v>
      </c>
      <c r="B40" s="25"/>
      <c r="C40" s="25"/>
      <c r="D40" s="25"/>
      <c r="E40" s="48"/>
      <c r="F40" s="49"/>
      <c r="G40" s="48"/>
    </row>
    <row r="41" spans="1:7" x14ac:dyDescent="0.35">
      <c r="C41" s="45" t="s">
        <v>31</v>
      </c>
      <c r="D41" s="45"/>
      <c r="E41" s="46" t="s">
        <v>5</v>
      </c>
      <c r="F41" s="47">
        <v>10000</v>
      </c>
      <c r="G41" s="46" t="s">
        <v>4</v>
      </c>
    </row>
    <row r="42" spans="1:7" x14ac:dyDescent="0.35">
      <c r="C42" s="25" t="s">
        <v>240</v>
      </c>
      <c r="D42" s="25"/>
      <c r="E42" s="46"/>
      <c r="F42" s="51"/>
      <c r="G42" s="46"/>
    </row>
    <row r="43" spans="1:7" x14ac:dyDescent="0.35">
      <c r="A43" s="1" t="s">
        <v>261</v>
      </c>
      <c r="C43" s="25"/>
      <c r="D43" s="25"/>
      <c r="E43" s="46"/>
      <c r="F43" s="51"/>
      <c r="G43" s="46"/>
    </row>
    <row r="44" spans="1:7" x14ac:dyDescent="0.35">
      <c r="A44" s="1" t="s">
        <v>260</v>
      </c>
      <c r="C44" s="25"/>
      <c r="D44" s="25"/>
      <c r="E44" s="46"/>
      <c r="F44" s="47"/>
      <c r="G44" s="46"/>
    </row>
    <row r="45" spans="1:7" x14ac:dyDescent="0.35">
      <c r="C45" s="45" t="s">
        <v>32</v>
      </c>
      <c r="D45" s="45"/>
      <c r="E45" s="46" t="s">
        <v>5</v>
      </c>
      <c r="F45" s="47">
        <v>57600</v>
      </c>
      <c r="G45" s="46" t="s">
        <v>4</v>
      </c>
    </row>
    <row r="46" spans="1:7" x14ac:dyDescent="0.35">
      <c r="C46" s="25" t="s">
        <v>244</v>
      </c>
      <c r="D46" s="25"/>
      <c r="E46" s="48"/>
      <c r="F46" s="49"/>
      <c r="G46" s="48"/>
    </row>
    <row r="47" spans="1:7" x14ac:dyDescent="0.35">
      <c r="A47" s="1" t="s">
        <v>243</v>
      </c>
      <c r="C47" s="25"/>
      <c r="D47" s="25"/>
      <c r="E47" s="46"/>
      <c r="F47" s="47"/>
      <c r="G47" s="46"/>
    </row>
    <row r="48" spans="1:7" x14ac:dyDescent="0.35">
      <c r="C48" s="45" t="s">
        <v>33</v>
      </c>
      <c r="D48" s="45"/>
      <c r="E48" s="46" t="s">
        <v>5</v>
      </c>
      <c r="F48" s="47">
        <v>15000</v>
      </c>
      <c r="G48" s="46" t="s">
        <v>4</v>
      </c>
    </row>
    <row r="49" spans="1:7" x14ac:dyDescent="0.35">
      <c r="C49" s="25" t="s">
        <v>188</v>
      </c>
      <c r="D49" s="25"/>
      <c r="E49" s="46"/>
      <c r="F49" s="47"/>
      <c r="G49" s="46"/>
    </row>
    <row r="50" spans="1:7" x14ac:dyDescent="0.35">
      <c r="A50" s="1" t="s">
        <v>284</v>
      </c>
      <c r="C50" s="25"/>
      <c r="D50" s="25"/>
      <c r="E50" s="46"/>
      <c r="F50" s="47"/>
      <c r="G50" s="46"/>
    </row>
    <row r="51" spans="1:7" x14ac:dyDescent="0.35">
      <c r="C51" s="45" t="s">
        <v>34</v>
      </c>
      <c r="D51" s="25"/>
      <c r="E51" s="46" t="s">
        <v>3</v>
      </c>
      <c r="F51" s="51">
        <f>F52+F60+F67</f>
        <v>1100000</v>
      </c>
      <c r="G51" s="46" t="s">
        <v>4</v>
      </c>
    </row>
    <row r="52" spans="1:7" x14ac:dyDescent="0.35">
      <c r="C52" s="45" t="s">
        <v>35</v>
      </c>
      <c r="D52" s="45"/>
      <c r="E52" s="46" t="s">
        <v>5</v>
      </c>
      <c r="F52" s="47">
        <v>300000</v>
      </c>
      <c r="G52" s="46" t="s">
        <v>4</v>
      </c>
    </row>
    <row r="53" spans="1:7" x14ac:dyDescent="0.35">
      <c r="C53" s="25" t="s">
        <v>262</v>
      </c>
      <c r="D53" s="45"/>
      <c r="E53" s="46"/>
      <c r="F53" s="47"/>
      <c r="G53" s="46"/>
    </row>
    <row r="54" spans="1:7" x14ac:dyDescent="0.35">
      <c r="A54" s="1" t="s">
        <v>285</v>
      </c>
      <c r="C54" s="45"/>
      <c r="D54" s="45"/>
      <c r="E54" s="46"/>
      <c r="F54" s="47"/>
      <c r="G54" s="46"/>
    </row>
    <row r="55" spans="1:7" x14ac:dyDescent="0.35">
      <c r="A55" s="1" t="s">
        <v>331</v>
      </c>
      <c r="C55" s="45"/>
      <c r="D55" s="45"/>
      <c r="E55" s="46"/>
      <c r="F55" s="47"/>
      <c r="G55" s="46"/>
    </row>
    <row r="56" spans="1:7" x14ac:dyDescent="0.35">
      <c r="A56" s="1" t="s">
        <v>265</v>
      </c>
      <c r="C56" s="45"/>
      <c r="D56" s="45"/>
      <c r="E56" s="46"/>
      <c r="F56" s="47"/>
      <c r="G56" s="46"/>
    </row>
    <row r="57" spans="1:7" x14ac:dyDescent="0.35">
      <c r="A57" s="1" t="s">
        <v>164</v>
      </c>
      <c r="C57" s="45"/>
      <c r="D57" s="45"/>
      <c r="E57" s="46"/>
      <c r="F57" s="47"/>
      <c r="G57" s="46"/>
    </row>
    <row r="58" spans="1:7" x14ac:dyDescent="0.35">
      <c r="C58" s="45" t="s">
        <v>130</v>
      </c>
      <c r="D58" s="45"/>
      <c r="E58" s="46"/>
      <c r="F58" s="47"/>
      <c r="G58" s="46"/>
    </row>
    <row r="59" spans="1:7" x14ac:dyDescent="0.35">
      <c r="A59" s="2" t="s">
        <v>180</v>
      </c>
      <c r="C59" s="45"/>
      <c r="D59" s="45"/>
      <c r="E59" s="46"/>
      <c r="F59" s="47"/>
      <c r="G59" s="46"/>
    </row>
    <row r="60" spans="1:7" x14ac:dyDescent="0.35">
      <c r="C60" s="45" t="s">
        <v>383</v>
      </c>
      <c r="D60" s="45"/>
      <c r="E60" s="46" t="s">
        <v>5</v>
      </c>
      <c r="F60" s="47">
        <v>150000</v>
      </c>
      <c r="G60" s="46" t="s">
        <v>4</v>
      </c>
    </row>
    <row r="61" spans="1:7" x14ac:dyDescent="0.35">
      <c r="A61" s="25"/>
      <c r="B61" s="25"/>
      <c r="C61" s="25" t="s">
        <v>197</v>
      </c>
      <c r="D61" s="25"/>
      <c r="F61" s="12"/>
    </row>
    <row r="62" spans="1:7" x14ac:dyDescent="0.35">
      <c r="A62" s="25" t="s">
        <v>198</v>
      </c>
      <c r="B62" s="25"/>
      <c r="C62" s="25"/>
      <c r="D62" s="25"/>
      <c r="F62" s="12"/>
    </row>
    <row r="63" spans="1:7" x14ac:dyDescent="0.35">
      <c r="A63" s="25" t="s">
        <v>194</v>
      </c>
      <c r="B63" s="25"/>
      <c r="C63" s="25"/>
      <c r="D63" s="25"/>
      <c r="F63" s="12"/>
    </row>
    <row r="64" spans="1:7" x14ac:dyDescent="0.35">
      <c r="A64" s="25" t="s">
        <v>195</v>
      </c>
      <c r="B64" s="25"/>
      <c r="C64" s="25"/>
      <c r="D64" s="25"/>
      <c r="F64" s="12"/>
    </row>
    <row r="65" spans="1:7" x14ac:dyDescent="0.35">
      <c r="A65" s="25" t="s">
        <v>196</v>
      </c>
      <c r="B65" s="25"/>
      <c r="C65" s="25"/>
      <c r="D65" s="25"/>
      <c r="F65" s="12"/>
    </row>
    <row r="66" spans="1:7" x14ac:dyDescent="0.35">
      <c r="A66" s="25"/>
      <c r="B66" s="25"/>
      <c r="C66" s="25"/>
      <c r="D66" s="25"/>
      <c r="F66" s="12"/>
    </row>
    <row r="67" spans="1:7" x14ac:dyDescent="0.35">
      <c r="C67" s="45" t="s">
        <v>37</v>
      </c>
      <c r="D67" s="45"/>
      <c r="E67" s="46" t="s">
        <v>5</v>
      </c>
      <c r="F67" s="47">
        <v>650000</v>
      </c>
      <c r="G67" s="46" t="s">
        <v>4</v>
      </c>
    </row>
    <row r="68" spans="1:7" x14ac:dyDescent="0.35">
      <c r="C68" s="1" t="s">
        <v>637</v>
      </c>
      <c r="E68" s="4"/>
      <c r="F68" s="22"/>
      <c r="G68" s="4"/>
    </row>
    <row r="69" spans="1:7" x14ac:dyDescent="0.35">
      <c r="A69" s="1" t="s">
        <v>139</v>
      </c>
      <c r="E69" s="4"/>
      <c r="F69" s="22"/>
      <c r="G69" s="4"/>
    </row>
    <row r="70" spans="1:7" x14ac:dyDescent="0.35">
      <c r="C70" s="45" t="s">
        <v>38</v>
      </c>
      <c r="D70" s="25"/>
      <c r="E70" s="46" t="s">
        <v>3</v>
      </c>
      <c r="F70" s="51">
        <f>F71+F75+F78+F82+F86+F91+F95</f>
        <v>575800</v>
      </c>
      <c r="G70" s="46" t="s">
        <v>4</v>
      </c>
    </row>
    <row r="71" spans="1:7" x14ac:dyDescent="0.35">
      <c r="C71" s="45" t="s">
        <v>39</v>
      </c>
      <c r="D71" s="45"/>
      <c r="E71" s="46" t="s">
        <v>5</v>
      </c>
      <c r="F71" s="47">
        <v>40000</v>
      </c>
      <c r="G71" s="46" t="s">
        <v>4</v>
      </c>
    </row>
    <row r="72" spans="1:7" x14ac:dyDescent="0.35">
      <c r="C72" s="25" t="s">
        <v>140</v>
      </c>
      <c r="D72" s="25"/>
      <c r="E72" s="46"/>
      <c r="F72" s="47"/>
      <c r="G72" s="46"/>
    </row>
    <row r="73" spans="1:7" x14ac:dyDescent="0.35">
      <c r="A73" s="1" t="s">
        <v>286</v>
      </c>
      <c r="C73" s="25"/>
      <c r="D73" s="25"/>
      <c r="E73" s="46"/>
      <c r="F73" s="47"/>
      <c r="G73" s="46"/>
    </row>
    <row r="74" spans="1:7" x14ac:dyDescent="0.35">
      <c r="A74" s="1" t="s">
        <v>164</v>
      </c>
      <c r="C74" s="25"/>
      <c r="D74" s="25"/>
      <c r="E74" s="46"/>
      <c r="F74" s="47"/>
      <c r="G74" s="46"/>
    </row>
    <row r="75" spans="1:7" x14ac:dyDescent="0.35">
      <c r="C75" s="45" t="s">
        <v>40</v>
      </c>
      <c r="D75" s="45"/>
      <c r="E75" s="46" t="s">
        <v>5</v>
      </c>
      <c r="F75" s="47">
        <v>200000</v>
      </c>
      <c r="G75" s="46" t="s">
        <v>4</v>
      </c>
    </row>
    <row r="76" spans="1:7" x14ac:dyDescent="0.35">
      <c r="C76" s="25" t="s">
        <v>141</v>
      </c>
      <c r="D76" s="25"/>
      <c r="E76" s="46"/>
      <c r="F76" s="47"/>
      <c r="G76" s="46"/>
    </row>
    <row r="77" spans="1:7" x14ac:dyDescent="0.35">
      <c r="A77" s="1" t="s">
        <v>142</v>
      </c>
      <c r="C77" s="25"/>
      <c r="D77" s="25"/>
      <c r="E77" s="46"/>
      <c r="F77" s="47"/>
      <c r="G77" s="46"/>
    </row>
    <row r="78" spans="1:7" x14ac:dyDescent="0.35">
      <c r="C78" s="45" t="s">
        <v>42</v>
      </c>
      <c r="D78" s="45"/>
      <c r="E78" s="46" t="s">
        <v>5</v>
      </c>
      <c r="F78" s="47">
        <v>200000</v>
      </c>
      <c r="G78" s="46" t="s">
        <v>4</v>
      </c>
    </row>
    <row r="79" spans="1:7" x14ac:dyDescent="0.35">
      <c r="A79" s="25"/>
      <c r="B79" s="25"/>
      <c r="C79" s="25" t="s">
        <v>146</v>
      </c>
      <c r="D79" s="25"/>
      <c r="E79" s="26"/>
      <c r="F79" s="47"/>
      <c r="G79" s="46"/>
    </row>
    <row r="80" spans="1:7" x14ac:dyDescent="0.35">
      <c r="A80" s="25" t="s">
        <v>287</v>
      </c>
      <c r="B80" s="25"/>
      <c r="C80" s="25"/>
      <c r="D80" s="25"/>
      <c r="E80" s="26"/>
      <c r="F80" s="47"/>
      <c r="G80" s="46"/>
    </row>
    <row r="81" spans="1:11" x14ac:dyDescent="0.35">
      <c r="A81" s="25" t="s">
        <v>149</v>
      </c>
      <c r="B81" s="25"/>
      <c r="C81" s="25"/>
      <c r="D81" s="25"/>
      <c r="E81" s="26"/>
      <c r="F81" s="47"/>
      <c r="G81" s="46"/>
    </row>
    <row r="82" spans="1:11" x14ac:dyDescent="0.35">
      <c r="C82" s="45" t="s">
        <v>43</v>
      </c>
      <c r="D82" s="45"/>
      <c r="E82" s="46" t="s">
        <v>5</v>
      </c>
      <c r="F82" s="47">
        <v>15000</v>
      </c>
      <c r="G82" s="46" t="s">
        <v>4</v>
      </c>
    </row>
    <row r="83" spans="1:11" x14ac:dyDescent="0.35">
      <c r="A83" s="25"/>
      <c r="B83" s="25"/>
      <c r="C83" s="25" t="s">
        <v>288</v>
      </c>
      <c r="D83" s="25"/>
      <c r="E83" s="26"/>
      <c r="F83" s="22"/>
      <c r="G83" s="4"/>
    </row>
    <row r="84" spans="1:11" x14ac:dyDescent="0.35">
      <c r="A84" s="25" t="s">
        <v>289</v>
      </c>
      <c r="B84" s="25"/>
      <c r="C84" s="25"/>
      <c r="D84" s="25"/>
      <c r="E84" s="26"/>
      <c r="F84" s="22"/>
      <c r="G84" s="4"/>
    </row>
    <row r="85" spans="1:11" x14ac:dyDescent="0.35">
      <c r="A85" s="25" t="s">
        <v>157</v>
      </c>
      <c r="B85" s="25"/>
      <c r="C85" s="25"/>
      <c r="D85" s="25"/>
      <c r="E85" s="26"/>
      <c r="F85" s="22"/>
      <c r="G85" s="4"/>
    </row>
    <row r="86" spans="1:11" x14ac:dyDescent="0.35">
      <c r="C86" s="45" t="s">
        <v>61</v>
      </c>
      <c r="D86" s="45"/>
      <c r="E86" s="46" t="s">
        <v>5</v>
      </c>
      <c r="F86" s="47">
        <v>40800</v>
      </c>
      <c r="G86" s="46" t="s">
        <v>4</v>
      </c>
      <c r="J86" s="1" t="s">
        <v>664</v>
      </c>
      <c r="K86" s="1">
        <v>37200</v>
      </c>
    </row>
    <row r="87" spans="1:11" x14ac:dyDescent="0.35">
      <c r="A87" s="25"/>
      <c r="B87" s="25"/>
      <c r="C87" s="25" t="s">
        <v>599</v>
      </c>
      <c r="D87" s="25"/>
      <c r="E87" s="26"/>
      <c r="F87" s="47"/>
      <c r="G87" s="46"/>
      <c r="J87" s="1" t="s">
        <v>665</v>
      </c>
      <c r="K87" s="1">
        <v>3600</v>
      </c>
    </row>
    <row r="88" spans="1:11" x14ac:dyDescent="0.35">
      <c r="A88" s="25" t="s">
        <v>600</v>
      </c>
      <c r="B88" s="25"/>
      <c r="C88" s="25"/>
      <c r="D88" s="25"/>
      <c r="E88" s="26"/>
      <c r="F88" s="47"/>
      <c r="G88" s="46"/>
      <c r="K88" s="1">
        <f>SUM(K86:K87)</f>
        <v>40800</v>
      </c>
    </row>
    <row r="89" spans="1:11" x14ac:dyDescent="0.35">
      <c r="A89" s="25" t="s">
        <v>601</v>
      </c>
      <c r="B89" s="25"/>
      <c r="C89" s="25"/>
      <c r="D89" s="25"/>
      <c r="E89" s="26"/>
      <c r="F89" s="47"/>
      <c r="G89" s="46"/>
    </row>
    <row r="90" spans="1:11" x14ac:dyDescent="0.35">
      <c r="A90" s="25" t="s">
        <v>157</v>
      </c>
      <c r="B90" s="25"/>
      <c r="C90" s="25"/>
      <c r="D90" s="25"/>
      <c r="E90" s="26"/>
      <c r="F90" s="47"/>
      <c r="G90" s="46"/>
    </row>
    <row r="91" spans="1:11" x14ac:dyDescent="0.35">
      <c r="C91" s="45" t="s">
        <v>46</v>
      </c>
      <c r="D91" s="45"/>
      <c r="E91" s="46" t="s">
        <v>5</v>
      </c>
      <c r="F91" s="47">
        <v>75000</v>
      </c>
      <c r="G91" s="46" t="s">
        <v>4</v>
      </c>
    </row>
    <row r="92" spans="1:11" x14ac:dyDescent="0.35">
      <c r="A92" s="25"/>
      <c r="B92" s="25"/>
      <c r="C92" s="25" t="s">
        <v>162</v>
      </c>
      <c r="D92" s="25"/>
      <c r="E92" s="26"/>
      <c r="F92" s="47"/>
      <c r="G92" s="46"/>
    </row>
    <row r="93" spans="1:11" x14ac:dyDescent="0.35">
      <c r="A93" s="25" t="s">
        <v>291</v>
      </c>
      <c r="B93" s="25"/>
      <c r="C93" s="25"/>
      <c r="D93" s="25"/>
      <c r="E93" s="26"/>
      <c r="F93" s="47"/>
      <c r="G93" s="46"/>
    </row>
    <row r="94" spans="1:11" x14ac:dyDescent="0.35">
      <c r="A94" s="25" t="s">
        <v>290</v>
      </c>
      <c r="B94" s="25"/>
      <c r="C94" s="25"/>
      <c r="D94" s="25"/>
      <c r="E94" s="26"/>
      <c r="F94" s="47"/>
      <c r="G94" s="46"/>
    </row>
    <row r="95" spans="1:11" x14ac:dyDescent="0.35">
      <c r="C95" s="45" t="s">
        <v>80</v>
      </c>
      <c r="D95" s="45"/>
      <c r="E95" s="46" t="s">
        <v>5</v>
      </c>
      <c r="F95" s="47">
        <v>5000</v>
      </c>
      <c r="G95" s="46" t="s">
        <v>4</v>
      </c>
    </row>
    <row r="96" spans="1:11" x14ac:dyDescent="0.35">
      <c r="A96" s="25"/>
      <c r="B96" s="25"/>
      <c r="C96" s="25" t="s">
        <v>356</v>
      </c>
      <c r="D96" s="25"/>
      <c r="E96" s="26"/>
      <c r="F96" s="22"/>
      <c r="G96" s="4"/>
    </row>
    <row r="97" spans="1:7" x14ac:dyDescent="0.35">
      <c r="A97" s="25" t="s">
        <v>292</v>
      </c>
      <c r="B97" s="25"/>
      <c r="C97" s="25"/>
      <c r="D97" s="25"/>
      <c r="E97" s="26"/>
      <c r="F97" s="22"/>
      <c r="G97" s="4"/>
    </row>
    <row r="98" spans="1:7" x14ac:dyDescent="0.35">
      <c r="A98" s="25"/>
      <c r="B98" s="25"/>
      <c r="C98" s="25"/>
      <c r="D98" s="25"/>
      <c r="E98" s="26"/>
      <c r="F98" s="22"/>
      <c r="G98" s="4"/>
    </row>
    <row r="99" spans="1:7" x14ac:dyDescent="0.35">
      <c r="A99" s="25"/>
      <c r="B99" s="25"/>
      <c r="C99" s="25"/>
      <c r="D99" s="25"/>
      <c r="E99" s="26"/>
      <c r="F99" s="22"/>
      <c r="G99" s="4"/>
    </row>
    <row r="100" spans="1:7" x14ac:dyDescent="0.35">
      <c r="C100" s="45" t="s">
        <v>48</v>
      </c>
      <c r="D100" s="45"/>
      <c r="E100" s="46" t="s">
        <v>3</v>
      </c>
      <c r="F100" s="51">
        <f>F101</f>
        <v>200000</v>
      </c>
      <c r="G100" s="46" t="s">
        <v>4</v>
      </c>
    </row>
    <row r="101" spans="1:7" x14ac:dyDescent="0.35">
      <c r="C101" s="45" t="s">
        <v>49</v>
      </c>
      <c r="D101" s="45"/>
      <c r="E101" s="46" t="s">
        <v>5</v>
      </c>
      <c r="F101" s="47">
        <v>200000</v>
      </c>
      <c r="G101" s="46" t="s">
        <v>4</v>
      </c>
    </row>
    <row r="102" spans="1:7" x14ac:dyDescent="0.35">
      <c r="C102" s="1" t="s">
        <v>341</v>
      </c>
      <c r="D102" s="2"/>
      <c r="E102" s="4"/>
      <c r="F102" s="22"/>
      <c r="G102" s="4"/>
    </row>
    <row r="103" spans="1:7" x14ac:dyDescent="0.35">
      <c r="A103" s="1" t="s">
        <v>342</v>
      </c>
      <c r="C103" s="2"/>
      <c r="D103" s="2"/>
      <c r="E103" s="4"/>
      <c r="F103" s="22"/>
      <c r="G103" s="4"/>
    </row>
    <row r="104" spans="1:7" x14ac:dyDescent="0.35">
      <c r="B104" s="45" t="s">
        <v>54</v>
      </c>
      <c r="C104" s="25"/>
      <c r="D104" s="25"/>
      <c r="E104" s="46" t="s">
        <v>3</v>
      </c>
      <c r="F104" s="51">
        <f>F105</f>
        <v>100000</v>
      </c>
      <c r="G104" s="46" t="s">
        <v>4</v>
      </c>
    </row>
    <row r="105" spans="1:7" x14ac:dyDescent="0.35">
      <c r="B105" s="25"/>
      <c r="C105" s="45" t="s">
        <v>56</v>
      </c>
      <c r="D105" s="25"/>
      <c r="E105" s="46" t="s">
        <v>3</v>
      </c>
      <c r="F105" s="51">
        <f>F106</f>
        <v>100000</v>
      </c>
      <c r="G105" s="46" t="s">
        <v>4</v>
      </c>
    </row>
    <row r="106" spans="1:7" x14ac:dyDescent="0.35">
      <c r="B106" s="25"/>
      <c r="C106" s="45" t="s">
        <v>55</v>
      </c>
      <c r="D106" s="45"/>
      <c r="E106" s="46" t="s">
        <v>5</v>
      </c>
      <c r="F106" s="47">
        <v>100000</v>
      </c>
      <c r="G106" s="46" t="s">
        <v>4</v>
      </c>
    </row>
    <row r="107" spans="1:7" x14ac:dyDescent="0.35">
      <c r="C107" s="1" t="s">
        <v>176</v>
      </c>
      <c r="F107" s="12"/>
    </row>
    <row r="108" spans="1:7" x14ac:dyDescent="0.35">
      <c r="A108" s="1" t="s">
        <v>177</v>
      </c>
      <c r="F108" s="12"/>
    </row>
    <row r="109" spans="1:7" x14ac:dyDescent="0.35">
      <c r="A109" s="1" t="s">
        <v>178</v>
      </c>
      <c r="F109" s="12"/>
    </row>
    <row r="110" spans="1:7" x14ac:dyDescent="0.35">
      <c r="A110" s="1" t="s">
        <v>179</v>
      </c>
      <c r="F110" s="12"/>
    </row>
    <row r="111" spans="1:7" x14ac:dyDescent="0.35">
      <c r="F111" s="12"/>
    </row>
    <row r="112" spans="1:7" x14ac:dyDescent="0.35">
      <c r="A112" s="45" t="s">
        <v>90</v>
      </c>
      <c r="B112" s="25"/>
      <c r="C112" s="25"/>
      <c r="D112" s="25"/>
      <c r="E112" s="46" t="s">
        <v>3</v>
      </c>
      <c r="F112" s="51">
        <f>F113</f>
        <v>20000</v>
      </c>
      <c r="G112" s="46" t="s">
        <v>4</v>
      </c>
    </row>
    <row r="113" spans="1:7" x14ac:dyDescent="0.35">
      <c r="A113" s="25"/>
      <c r="B113" s="45" t="s">
        <v>27</v>
      </c>
      <c r="C113" s="25"/>
      <c r="D113" s="25"/>
      <c r="E113" s="46" t="s">
        <v>3</v>
      </c>
      <c r="F113" s="51">
        <f>F114</f>
        <v>20000</v>
      </c>
      <c r="G113" s="46" t="s">
        <v>4</v>
      </c>
    </row>
    <row r="114" spans="1:7" x14ac:dyDescent="0.35">
      <c r="A114" s="25"/>
      <c r="B114" s="25"/>
      <c r="C114" s="45" t="s">
        <v>34</v>
      </c>
      <c r="D114" s="25"/>
      <c r="E114" s="46" t="s">
        <v>3</v>
      </c>
      <c r="F114" s="51">
        <f>F117</f>
        <v>20000</v>
      </c>
      <c r="G114" s="46" t="s">
        <v>4</v>
      </c>
    </row>
    <row r="115" spans="1:7" x14ac:dyDescent="0.35">
      <c r="A115" s="25"/>
      <c r="B115" s="25"/>
      <c r="C115" s="45" t="s">
        <v>130</v>
      </c>
      <c r="D115" s="45"/>
      <c r="E115" s="46"/>
      <c r="F115" s="47"/>
      <c r="G115" s="46"/>
    </row>
    <row r="116" spans="1:7" x14ac:dyDescent="0.35">
      <c r="A116" s="45" t="s">
        <v>180</v>
      </c>
      <c r="B116" s="25"/>
      <c r="C116" s="45"/>
      <c r="D116" s="45"/>
      <c r="E116" s="46"/>
      <c r="F116" s="47"/>
      <c r="G116" s="46"/>
    </row>
    <row r="117" spans="1:7" x14ac:dyDescent="0.35">
      <c r="A117" s="77"/>
      <c r="B117" s="77"/>
      <c r="C117" s="76" t="s">
        <v>293</v>
      </c>
      <c r="D117" s="76"/>
      <c r="E117" s="78" t="s">
        <v>5</v>
      </c>
      <c r="F117" s="79">
        <v>20000</v>
      </c>
      <c r="G117" s="78" t="s">
        <v>4</v>
      </c>
    </row>
    <row r="118" spans="1:7" x14ac:dyDescent="0.35">
      <c r="A118" s="77"/>
      <c r="B118" s="77"/>
      <c r="C118" s="77" t="s">
        <v>294</v>
      </c>
      <c r="D118" s="77"/>
      <c r="E118" s="80"/>
      <c r="F118" s="102"/>
      <c r="G118" s="80"/>
    </row>
    <row r="119" spans="1:7" x14ac:dyDescent="0.35">
      <c r="A119" s="77" t="s">
        <v>508</v>
      </c>
      <c r="B119" s="77"/>
      <c r="C119" s="77"/>
      <c r="D119" s="77"/>
      <c r="E119" s="80"/>
      <c r="F119" s="102"/>
      <c r="G119" s="80"/>
    </row>
    <row r="120" spans="1:7" x14ac:dyDescent="0.35">
      <c r="A120" s="77" t="s">
        <v>295</v>
      </c>
      <c r="B120" s="77"/>
      <c r="C120" s="77"/>
      <c r="D120" s="77"/>
      <c r="E120" s="80"/>
      <c r="F120" s="102"/>
      <c r="G120" s="80"/>
    </row>
    <row r="121" spans="1:7" x14ac:dyDescent="0.35">
      <c r="A121" s="77" t="s">
        <v>509</v>
      </c>
      <c r="B121" s="77"/>
      <c r="C121" s="77"/>
      <c r="D121" s="77"/>
      <c r="E121" s="80"/>
      <c r="F121" s="102"/>
      <c r="G121" s="80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13" workbookViewId="0">
      <selection activeCell="F17" sqref="F17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81</v>
      </c>
      <c r="B5" s="110"/>
      <c r="C5" s="110"/>
      <c r="D5" s="110"/>
      <c r="E5" s="110"/>
      <c r="F5" s="110"/>
      <c r="G5" s="110"/>
    </row>
    <row r="6" spans="1:11" x14ac:dyDescent="0.35">
      <c r="A6" s="45" t="s">
        <v>82</v>
      </c>
      <c r="B6" s="25"/>
      <c r="C6" s="25"/>
      <c r="D6" s="25"/>
      <c r="E6" s="46" t="s">
        <v>3</v>
      </c>
      <c r="F6" s="51">
        <f>F7</f>
        <v>70000</v>
      </c>
      <c r="G6" s="46" t="s">
        <v>4</v>
      </c>
      <c r="K6" s="35">
        <f>F6</f>
        <v>70000</v>
      </c>
    </row>
    <row r="7" spans="1:11" x14ac:dyDescent="0.35">
      <c r="A7" s="25"/>
      <c r="B7" s="45" t="s">
        <v>27</v>
      </c>
      <c r="C7" s="25"/>
      <c r="D7" s="25"/>
      <c r="E7" s="46" t="s">
        <v>3</v>
      </c>
      <c r="F7" s="51">
        <f>F8</f>
        <v>70000</v>
      </c>
      <c r="G7" s="46" t="s">
        <v>4</v>
      </c>
    </row>
    <row r="8" spans="1:11" x14ac:dyDescent="0.35">
      <c r="A8" s="25"/>
      <c r="B8" s="25"/>
      <c r="C8" s="45" t="s">
        <v>34</v>
      </c>
      <c r="D8" s="25"/>
      <c r="E8" s="46" t="s">
        <v>3</v>
      </c>
      <c r="F8" s="51">
        <f>F11+F17</f>
        <v>70000</v>
      </c>
      <c r="G8" s="46" t="s">
        <v>4</v>
      </c>
    </row>
    <row r="9" spans="1:11" x14ac:dyDescent="0.35">
      <c r="A9" s="25"/>
      <c r="B9" s="25"/>
      <c r="C9" s="45" t="s">
        <v>130</v>
      </c>
      <c r="D9" s="45"/>
      <c r="E9" s="46"/>
      <c r="F9" s="47"/>
      <c r="G9" s="46"/>
    </row>
    <row r="10" spans="1:11" x14ac:dyDescent="0.35">
      <c r="A10" s="45" t="s">
        <v>180</v>
      </c>
      <c r="B10" s="25"/>
      <c r="C10" s="45"/>
      <c r="D10" s="45"/>
      <c r="E10" s="46"/>
      <c r="F10" s="47"/>
      <c r="G10" s="46"/>
    </row>
    <row r="11" spans="1:11" x14ac:dyDescent="0.35">
      <c r="A11" s="77"/>
      <c r="B11" s="77"/>
      <c r="C11" s="76" t="s">
        <v>325</v>
      </c>
      <c r="D11" s="76"/>
      <c r="E11" s="82" t="s">
        <v>5</v>
      </c>
      <c r="F11" s="79">
        <v>50000</v>
      </c>
      <c r="G11" s="78" t="s">
        <v>4</v>
      </c>
    </row>
    <row r="12" spans="1:11" x14ac:dyDescent="0.35">
      <c r="A12" s="77"/>
      <c r="B12" s="77"/>
      <c r="C12" s="77" t="s">
        <v>297</v>
      </c>
      <c r="D12" s="77"/>
      <c r="E12" s="83"/>
      <c r="F12" s="81"/>
      <c r="G12" s="80"/>
    </row>
    <row r="13" spans="1:11" x14ac:dyDescent="0.35">
      <c r="A13" s="77" t="s">
        <v>296</v>
      </c>
      <c r="B13" s="77"/>
      <c r="C13" s="77"/>
      <c r="D13" s="77"/>
      <c r="E13" s="83"/>
      <c r="F13" s="81"/>
      <c r="G13" s="80"/>
    </row>
    <row r="14" spans="1:11" x14ac:dyDescent="0.35">
      <c r="A14" s="77" t="s">
        <v>510</v>
      </c>
      <c r="B14" s="77"/>
      <c r="C14" s="77"/>
      <c r="D14" s="77"/>
      <c r="E14" s="83"/>
      <c r="F14" s="81"/>
      <c r="G14" s="80"/>
    </row>
    <row r="15" spans="1:11" x14ac:dyDescent="0.35">
      <c r="A15" s="77" t="s">
        <v>511</v>
      </c>
      <c r="B15" s="77"/>
      <c r="C15" s="77"/>
      <c r="D15" s="77"/>
      <c r="E15" s="83"/>
      <c r="F15" s="81"/>
      <c r="G15" s="80"/>
    </row>
    <row r="16" spans="1:11" x14ac:dyDescent="0.35">
      <c r="A16" s="77" t="s">
        <v>512</v>
      </c>
      <c r="B16" s="77"/>
      <c r="C16" s="77"/>
      <c r="D16" s="77"/>
      <c r="E16" s="83"/>
      <c r="F16" s="81"/>
      <c r="G16" s="80"/>
    </row>
    <row r="17" spans="1:7" x14ac:dyDescent="0.35">
      <c r="A17" s="77"/>
      <c r="B17" s="77"/>
      <c r="C17" s="76" t="s">
        <v>471</v>
      </c>
      <c r="D17" s="76"/>
      <c r="E17" s="82" t="s">
        <v>5</v>
      </c>
      <c r="F17" s="79">
        <v>20000</v>
      </c>
      <c r="G17" s="78" t="s">
        <v>4</v>
      </c>
    </row>
    <row r="18" spans="1:7" x14ac:dyDescent="0.35">
      <c r="A18" s="77"/>
      <c r="B18" s="77"/>
      <c r="C18" s="77" t="s">
        <v>472</v>
      </c>
      <c r="D18" s="77"/>
      <c r="E18" s="83"/>
      <c r="F18" s="81"/>
      <c r="G18" s="80"/>
    </row>
    <row r="19" spans="1:7" x14ac:dyDescent="0.35">
      <c r="A19" s="77" t="s">
        <v>513</v>
      </c>
      <c r="B19" s="77"/>
      <c r="C19" s="77"/>
      <c r="D19" s="77"/>
      <c r="E19" s="83"/>
      <c r="F19" s="81"/>
      <c r="G19" s="80"/>
    </row>
    <row r="20" spans="1:7" x14ac:dyDescent="0.35">
      <c r="A20" s="77" t="s">
        <v>514</v>
      </c>
      <c r="B20" s="77"/>
      <c r="C20" s="77"/>
      <c r="D20" s="77"/>
      <c r="E20" s="83"/>
      <c r="F20" s="81"/>
      <c r="G20" s="80"/>
    </row>
    <row r="21" spans="1:7" x14ac:dyDescent="0.35">
      <c r="A21" s="77" t="s">
        <v>515</v>
      </c>
      <c r="B21" s="77"/>
      <c r="C21" s="77"/>
      <c r="D21" s="77"/>
      <c r="E21" s="83"/>
      <c r="F21" s="81"/>
      <c r="G21" s="80"/>
    </row>
  </sheetData>
  <mergeCells count="5">
    <mergeCell ref="A5:G5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A7" workbookViewId="0">
      <selection activeCell="F11" sqref="F11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0" t="s">
        <v>83</v>
      </c>
      <c r="B5" s="110"/>
      <c r="C5" s="110"/>
      <c r="D5" s="110"/>
      <c r="E5" s="110"/>
      <c r="F5" s="110"/>
      <c r="G5" s="110"/>
    </row>
    <row r="6" spans="1:11" x14ac:dyDescent="0.35">
      <c r="A6" s="45" t="s">
        <v>84</v>
      </c>
      <c r="B6" s="25"/>
      <c r="C6" s="25"/>
      <c r="D6" s="25"/>
      <c r="E6" s="46" t="s">
        <v>3</v>
      </c>
      <c r="F6" s="51">
        <f>F7</f>
        <v>380000</v>
      </c>
      <c r="G6" s="46" t="s">
        <v>4</v>
      </c>
      <c r="K6" s="35"/>
    </row>
    <row r="7" spans="1:11" x14ac:dyDescent="0.35">
      <c r="B7" s="45" t="s">
        <v>27</v>
      </c>
      <c r="C7" s="25"/>
      <c r="D7" s="25"/>
      <c r="E7" s="46" t="s">
        <v>3</v>
      </c>
      <c r="F7" s="51">
        <f>F8</f>
        <v>380000</v>
      </c>
      <c r="G7" s="46" t="s">
        <v>4</v>
      </c>
    </row>
    <row r="8" spans="1:11" x14ac:dyDescent="0.35">
      <c r="C8" s="45" t="s">
        <v>34</v>
      </c>
      <c r="D8" s="25"/>
      <c r="E8" s="46" t="s">
        <v>3</v>
      </c>
      <c r="F8" s="51">
        <f>F11+F18</f>
        <v>380000</v>
      </c>
      <c r="G8" s="46" t="s">
        <v>4</v>
      </c>
    </row>
    <row r="9" spans="1:11" x14ac:dyDescent="0.35">
      <c r="C9" s="45" t="s">
        <v>130</v>
      </c>
      <c r="D9" s="45"/>
      <c r="E9" s="46"/>
      <c r="F9" s="47"/>
      <c r="G9" s="46"/>
    </row>
    <row r="10" spans="1:11" x14ac:dyDescent="0.35">
      <c r="A10" s="2" t="s">
        <v>180</v>
      </c>
      <c r="C10" s="45"/>
      <c r="D10" s="45"/>
      <c r="E10" s="46"/>
      <c r="F10" s="47"/>
      <c r="G10" s="46"/>
    </row>
    <row r="11" spans="1:11" x14ac:dyDescent="0.35">
      <c r="A11" s="77"/>
      <c r="B11" s="77"/>
      <c r="C11" s="76" t="s">
        <v>344</v>
      </c>
      <c r="D11" s="76"/>
      <c r="E11" s="78" t="s">
        <v>5</v>
      </c>
      <c r="F11" s="79">
        <v>150000</v>
      </c>
      <c r="G11" s="78" t="s">
        <v>4</v>
      </c>
    </row>
    <row r="12" spans="1:11" x14ac:dyDescent="0.35">
      <c r="A12" s="77"/>
      <c r="B12" s="77"/>
      <c r="C12" s="77" t="s">
        <v>602</v>
      </c>
      <c r="D12" s="77"/>
      <c r="E12" s="83"/>
      <c r="F12" s="81"/>
      <c r="G12" s="80"/>
    </row>
    <row r="13" spans="1:11" x14ac:dyDescent="0.35">
      <c r="A13" s="77" t="s">
        <v>670</v>
      </c>
      <c r="B13" s="77"/>
      <c r="C13" s="77"/>
      <c r="D13" s="77"/>
      <c r="E13" s="83"/>
      <c r="F13" s="81"/>
      <c r="G13" s="80"/>
    </row>
    <row r="14" spans="1:11" x14ac:dyDescent="0.35">
      <c r="A14" s="77" t="s">
        <v>671</v>
      </c>
      <c r="B14" s="77"/>
      <c r="C14" s="77"/>
      <c r="D14" s="77"/>
      <c r="E14" s="83"/>
      <c r="F14" s="81"/>
      <c r="G14" s="80"/>
    </row>
    <row r="15" spans="1:11" x14ac:dyDescent="0.35">
      <c r="A15" s="77" t="s">
        <v>672</v>
      </c>
      <c r="B15" s="77"/>
      <c r="C15" s="77"/>
      <c r="D15" s="77"/>
      <c r="E15" s="83"/>
      <c r="F15" s="81"/>
      <c r="G15" s="80"/>
    </row>
    <row r="16" spans="1:11" x14ac:dyDescent="0.35">
      <c r="A16" s="77" t="s">
        <v>673</v>
      </c>
      <c r="B16" s="77"/>
      <c r="C16" s="77"/>
      <c r="D16" s="77"/>
      <c r="E16" s="83"/>
      <c r="F16" s="81"/>
      <c r="G16" s="80"/>
    </row>
    <row r="17" spans="1:7" x14ac:dyDescent="0.35">
      <c r="A17" s="77" t="s">
        <v>523</v>
      </c>
      <c r="B17" s="77"/>
      <c r="C17" s="77"/>
      <c r="D17" s="77"/>
      <c r="E17" s="83"/>
      <c r="F17" s="81"/>
      <c r="G17" s="80"/>
    </row>
    <row r="18" spans="1:7" x14ac:dyDescent="0.35">
      <c r="A18" s="77"/>
      <c r="B18" s="77"/>
      <c r="C18" s="76" t="s">
        <v>326</v>
      </c>
      <c r="D18" s="76"/>
      <c r="E18" s="78" t="s">
        <v>5</v>
      </c>
      <c r="F18" s="79">
        <v>230000</v>
      </c>
      <c r="G18" s="78" t="s">
        <v>4</v>
      </c>
    </row>
    <row r="19" spans="1:7" x14ac:dyDescent="0.35">
      <c r="A19" s="77"/>
      <c r="B19" s="77"/>
      <c r="C19" s="77" t="s">
        <v>298</v>
      </c>
      <c r="D19" s="77"/>
      <c r="E19" s="83"/>
      <c r="F19" s="81"/>
      <c r="G19" s="80"/>
    </row>
    <row r="20" spans="1:7" x14ac:dyDescent="0.35">
      <c r="A20" s="77" t="s">
        <v>299</v>
      </c>
      <c r="B20" s="77"/>
      <c r="C20" s="77"/>
      <c r="D20" s="77"/>
      <c r="E20" s="83"/>
      <c r="F20" s="81"/>
      <c r="G20" s="80"/>
    </row>
    <row r="21" spans="1:7" x14ac:dyDescent="0.35">
      <c r="A21" s="77" t="s">
        <v>300</v>
      </c>
      <c r="B21" s="77"/>
      <c r="C21" s="77"/>
      <c r="D21" s="77"/>
      <c r="E21" s="83"/>
      <c r="F21" s="81"/>
      <c r="G21" s="80"/>
    </row>
    <row r="22" spans="1:7" x14ac:dyDescent="0.35">
      <c r="A22" s="25" t="s">
        <v>516</v>
      </c>
      <c r="B22" s="25"/>
      <c r="C22" s="25"/>
      <c r="D22" s="25"/>
      <c r="E22" s="26"/>
      <c r="F22" s="49"/>
      <c r="G22" s="48"/>
    </row>
    <row r="23" spans="1:7" x14ac:dyDescent="0.35">
      <c r="F23" s="12"/>
    </row>
    <row r="24" spans="1:7" x14ac:dyDescent="0.35">
      <c r="A24" s="45" t="s">
        <v>85</v>
      </c>
      <c r="B24" s="25"/>
      <c r="C24" s="25"/>
      <c r="D24" s="25"/>
      <c r="E24" s="46" t="s">
        <v>3</v>
      </c>
      <c r="F24" s="51">
        <f>F25</f>
        <v>330000</v>
      </c>
      <c r="G24" s="46" t="s">
        <v>4</v>
      </c>
    </row>
    <row r="25" spans="1:7" x14ac:dyDescent="0.35">
      <c r="A25" s="25"/>
      <c r="B25" s="45" t="s">
        <v>27</v>
      </c>
      <c r="C25" s="25"/>
      <c r="D25" s="25"/>
      <c r="E25" s="46" t="s">
        <v>3</v>
      </c>
      <c r="F25" s="51">
        <f>F26</f>
        <v>330000</v>
      </c>
      <c r="G25" s="46" t="s">
        <v>4</v>
      </c>
    </row>
    <row r="26" spans="1:7" x14ac:dyDescent="0.35">
      <c r="A26" s="25"/>
      <c r="B26" s="25"/>
      <c r="C26" s="45" t="s">
        <v>34</v>
      </c>
      <c r="D26" s="25"/>
      <c r="E26" s="46" t="s">
        <v>3</v>
      </c>
      <c r="F26" s="51">
        <f>F29+F34+F40+F45</f>
        <v>330000</v>
      </c>
      <c r="G26" s="46" t="s">
        <v>4</v>
      </c>
    </row>
    <row r="27" spans="1:7" x14ac:dyDescent="0.35">
      <c r="C27" s="2" t="s">
        <v>130</v>
      </c>
      <c r="E27" s="4"/>
      <c r="F27" s="22"/>
      <c r="G27" s="4"/>
    </row>
    <row r="28" spans="1:7" x14ac:dyDescent="0.35">
      <c r="A28" s="2" t="s">
        <v>180</v>
      </c>
      <c r="C28" s="2"/>
      <c r="E28" s="4"/>
      <c r="F28" s="22"/>
      <c r="G28" s="4"/>
    </row>
    <row r="29" spans="1:7" x14ac:dyDescent="0.35">
      <c r="A29" s="77"/>
      <c r="B29" s="77"/>
      <c r="C29" s="76" t="s">
        <v>327</v>
      </c>
      <c r="D29" s="76"/>
      <c r="E29" s="78" t="s">
        <v>5</v>
      </c>
      <c r="F29" s="79">
        <v>25000</v>
      </c>
      <c r="G29" s="78" t="s">
        <v>4</v>
      </c>
    </row>
    <row r="30" spans="1:7" x14ac:dyDescent="0.35">
      <c r="A30" s="77"/>
      <c r="B30" s="77"/>
      <c r="C30" s="77" t="s">
        <v>301</v>
      </c>
      <c r="D30" s="77"/>
      <c r="E30" s="83"/>
      <c r="F30" s="81"/>
      <c r="G30" s="80"/>
    </row>
    <row r="31" spans="1:7" x14ac:dyDescent="0.35">
      <c r="A31" s="77" t="s">
        <v>668</v>
      </c>
      <c r="B31" s="77"/>
      <c r="C31" s="77"/>
      <c r="D31" s="77"/>
      <c r="E31" s="83"/>
      <c r="F31" s="81"/>
      <c r="G31" s="80"/>
    </row>
    <row r="32" spans="1:7" x14ac:dyDescent="0.35">
      <c r="A32" s="77" t="s">
        <v>667</v>
      </c>
      <c r="B32" s="77"/>
      <c r="C32" s="77"/>
      <c r="D32" s="77"/>
      <c r="E32" s="83"/>
      <c r="F32" s="81"/>
      <c r="G32" s="80"/>
    </row>
    <row r="33" spans="1:8" x14ac:dyDescent="0.35">
      <c r="A33" s="77"/>
      <c r="B33" s="77"/>
      <c r="C33" s="77"/>
      <c r="D33" s="77"/>
      <c r="E33" s="83"/>
      <c r="F33" s="81"/>
      <c r="G33" s="80"/>
    </row>
    <row r="34" spans="1:8" x14ac:dyDescent="0.35">
      <c r="A34" s="77"/>
      <c r="B34" s="77"/>
      <c r="C34" s="76" t="s">
        <v>328</v>
      </c>
      <c r="D34" s="76"/>
      <c r="E34" s="78" t="s">
        <v>5</v>
      </c>
      <c r="F34" s="79">
        <v>150000</v>
      </c>
      <c r="G34" s="78" t="s">
        <v>4</v>
      </c>
      <c r="H34" s="77"/>
    </row>
    <row r="35" spans="1:8" x14ac:dyDescent="0.35">
      <c r="A35" s="77"/>
      <c r="B35" s="77"/>
      <c r="C35" s="77" t="s">
        <v>302</v>
      </c>
      <c r="D35" s="77"/>
      <c r="E35" s="83"/>
      <c r="F35" s="81"/>
      <c r="G35" s="80"/>
      <c r="H35" s="77"/>
    </row>
    <row r="36" spans="1:8" x14ac:dyDescent="0.35">
      <c r="A36" s="77" t="s">
        <v>639</v>
      </c>
      <c r="B36" s="77"/>
      <c r="C36" s="77"/>
      <c r="D36" s="77"/>
      <c r="E36" s="83"/>
      <c r="F36" s="81"/>
      <c r="G36" s="80"/>
      <c r="H36" s="77"/>
    </row>
    <row r="37" spans="1:8" x14ac:dyDescent="0.35">
      <c r="A37" s="77" t="s">
        <v>640</v>
      </c>
      <c r="B37" s="77"/>
      <c r="C37" s="77"/>
      <c r="D37" s="77"/>
      <c r="E37" s="83"/>
      <c r="F37" s="81"/>
      <c r="G37" s="80"/>
      <c r="H37" s="77"/>
    </row>
    <row r="38" spans="1:8" x14ac:dyDescent="0.35">
      <c r="A38" s="77" t="s">
        <v>641</v>
      </c>
      <c r="B38" s="77"/>
      <c r="C38" s="77"/>
      <c r="D38" s="77"/>
      <c r="E38" s="83"/>
      <c r="F38" s="81"/>
      <c r="G38" s="80"/>
      <c r="H38" s="77"/>
    </row>
    <row r="39" spans="1:8" x14ac:dyDescent="0.35">
      <c r="A39" s="77" t="s">
        <v>515</v>
      </c>
      <c r="B39" s="77"/>
      <c r="C39" s="77"/>
      <c r="D39" s="77"/>
      <c r="E39" s="83"/>
      <c r="F39" s="81"/>
      <c r="G39" s="80"/>
      <c r="H39" s="77"/>
    </row>
    <row r="40" spans="1:8" x14ac:dyDescent="0.35">
      <c r="A40" s="77"/>
      <c r="B40" s="77"/>
      <c r="C40" s="76" t="s">
        <v>329</v>
      </c>
      <c r="D40" s="76"/>
      <c r="E40" s="78" t="s">
        <v>5</v>
      </c>
      <c r="F40" s="79">
        <v>80000</v>
      </c>
      <c r="G40" s="78" t="s">
        <v>4</v>
      </c>
    </row>
    <row r="41" spans="1:8" x14ac:dyDescent="0.35">
      <c r="A41" s="77"/>
      <c r="B41" s="77"/>
      <c r="C41" s="77" t="s">
        <v>303</v>
      </c>
      <c r="D41" s="77"/>
      <c r="E41" s="80"/>
      <c r="F41" s="81"/>
      <c r="G41" s="80"/>
    </row>
    <row r="42" spans="1:8" x14ac:dyDescent="0.35">
      <c r="A42" s="77" t="s">
        <v>517</v>
      </c>
      <c r="B42" s="77"/>
      <c r="C42" s="77"/>
      <c r="D42" s="77"/>
      <c r="E42" s="80"/>
      <c r="F42" s="81"/>
      <c r="G42" s="80"/>
    </row>
    <row r="43" spans="1:8" x14ac:dyDescent="0.35">
      <c r="A43" s="77" t="s">
        <v>518</v>
      </c>
      <c r="B43" s="77"/>
      <c r="C43" s="77"/>
      <c r="D43" s="77"/>
      <c r="E43" s="80"/>
      <c r="F43" s="81"/>
      <c r="G43" s="80"/>
    </row>
    <row r="44" spans="1:8" x14ac:dyDescent="0.35">
      <c r="A44" s="77" t="s">
        <v>519</v>
      </c>
      <c r="B44" s="77"/>
      <c r="C44" s="77"/>
      <c r="D44" s="77"/>
      <c r="E44" s="80"/>
      <c r="F44" s="81"/>
      <c r="G44" s="80"/>
    </row>
    <row r="45" spans="1:8" x14ac:dyDescent="0.35">
      <c r="A45" s="77"/>
      <c r="B45" s="77"/>
      <c r="C45" s="76" t="s">
        <v>614</v>
      </c>
      <c r="D45" s="76"/>
      <c r="E45" s="78" t="s">
        <v>5</v>
      </c>
      <c r="F45" s="79">
        <v>75000</v>
      </c>
      <c r="G45" s="78" t="s">
        <v>4</v>
      </c>
    </row>
    <row r="46" spans="1:8" x14ac:dyDescent="0.35">
      <c r="A46" s="77"/>
      <c r="B46" s="77"/>
      <c r="C46" s="77" t="s">
        <v>615</v>
      </c>
      <c r="D46" s="77"/>
      <c r="E46" s="80"/>
      <c r="F46" s="81"/>
      <c r="G46" s="80"/>
    </row>
    <row r="47" spans="1:8" x14ac:dyDescent="0.35">
      <c r="A47" s="77" t="s">
        <v>616</v>
      </c>
      <c r="B47" s="77"/>
      <c r="C47" s="77"/>
      <c r="D47" s="77"/>
      <c r="E47" s="80"/>
      <c r="F47" s="81"/>
      <c r="G47" s="80"/>
    </row>
    <row r="48" spans="1:8" x14ac:dyDescent="0.35">
      <c r="A48" s="77" t="s">
        <v>617</v>
      </c>
      <c r="B48" s="77"/>
      <c r="C48" s="77"/>
      <c r="D48" s="77"/>
      <c r="E48" s="80"/>
      <c r="F48" s="81"/>
      <c r="G48" s="80"/>
    </row>
    <row r="49" spans="1:11" x14ac:dyDescent="0.35">
      <c r="A49" s="77" t="s">
        <v>618</v>
      </c>
      <c r="B49" s="77"/>
      <c r="C49" s="77"/>
      <c r="D49" s="77"/>
      <c r="E49" s="80"/>
      <c r="F49" s="99"/>
      <c r="G49" s="80"/>
    </row>
    <row r="50" spans="1:11" x14ac:dyDescent="0.35">
      <c r="A50" s="77"/>
      <c r="B50" s="77"/>
      <c r="C50" s="77"/>
      <c r="D50" s="77"/>
      <c r="E50" s="80"/>
      <c r="F50" s="99"/>
      <c r="G50" s="80"/>
    </row>
    <row r="51" spans="1:11" x14ac:dyDescent="0.35">
      <c r="A51" s="45" t="s">
        <v>86</v>
      </c>
      <c r="B51" s="25"/>
      <c r="C51" s="25"/>
      <c r="D51" s="25"/>
      <c r="E51" s="46" t="s">
        <v>3</v>
      </c>
      <c r="F51" s="51">
        <f>F52</f>
        <v>630000</v>
      </c>
      <c r="G51" s="46" t="s">
        <v>4</v>
      </c>
    </row>
    <row r="52" spans="1:11" x14ac:dyDescent="0.35">
      <c r="A52" s="25"/>
      <c r="B52" s="45" t="s">
        <v>27</v>
      </c>
      <c r="C52" s="25"/>
      <c r="D52" s="25"/>
      <c r="E52" s="46" t="s">
        <v>3</v>
      </c>
      <c r="F52" s="51">
        <f>F53</f>
        <v>630000</v>
      </c>
      <c r="G52" s="46" t="s">
        <v>4</v>
      </c>
    </row>
    <row r="53" spans="1:11" x14ac:dyDescent="0.35">
      <c r="A53" s="25"/>
      <c r="B53" s="25"/>
      <c r="C53" s="45" t="s">
        <v>34</v>
      </c>
      <c r="D53" s="25"/>
      <c r="E53" s="46" t="s">
        <v>3</v>
      </c>
      <c r="F53" s="51">
        <f>F56+F64+F69</f>
        <v>630000</v>
      </c>
      <c r="G53" s="46" t="s">
        <v>4</v>
      </c>
      <c r="K53" s="1" t="s">
        <v>182</v>
      </c>
    </row>
    <row r="54" spans="1:11" x14ac:dyDescent="0.35">
      <c r="C54" s="2" t="s">
        <v>130</v>
      </c>
      <c r="D54" s="2"/>
      <c r="E54" s="4"/>
      <c r="F54" s="22"/>
      <c r="G54" s="4"/>
    </row>
    <row r="55" spans="1:11" x14ac:dyDescent="0.35">
      <c r="A55" s="2" t="s">
        <v>180</v>
      </c>
      <c r="C55" s="2"/>
      <c r="D55" s="2"/>
      <c r="E55" s="4"/>
      <c r="F55" s="22"/>
      <c r="G55" s="4"/>
    </row>
    <row r="56" spans="1:11" x14ac:dyDescent="0.35">
      <c r="A56" s="77"/>
      <c r="B56" s="77"/>
      <c r="C56" s="76" t="s">
        <v>330</v>
      </c>
      <c r="D56" s="76"/>
      <c r="E56" s="78" t="s">
        <v>5</v>
      </c>
      <c r="F56" s="79">
        <v>500000</v>
      </c>
      <c r="G56" s="78" t="s">
        <v>4</v>
      </c>
    </row>
    <row r="57" spans="1:11" x14ac:dyDescent="0.35">
      <c r="A57" s="77"/>
      <c r="B57" s="77"/>
      <c r="C57" s="77" t="s">
        <v>304</v>
      </c>
      <c r="D57" s="77"/>
      <c r="E57" s="83"/>
      <c r="F57" s="81"/>
      <c r="G57" s="80"/>
    </row>
    <row r="58" spans="1:11" x14ac:dyDescent="0.35">
      <c r="A58" s="77" t="s">
        <v>776</v>
      </c>
      <c r="B58" s="77"/>
      <c r="C58" s="77"/>
      <c r="D58" s="77"/>
      <c r="E58" s="83"/>
      <c r="F58" s="81"/>
      <c r="G58" s="80"/>
    </row>
    <row r="59" spans="1:11" x14ac:dyDescent="0.35">
      <c r="A59" s="77" t="s">
        <v>520</v>
      </c>
      <c r="B59" s="77"/>
      <c r="C59" s="77"/>
      <c r="D59" s="77"/>
      <c r="E59" s="83"/>
      <c r="F59" s="81"/>
      <c r="G59" s="80"/>
    </row>
    <row r="60" spans="1:11" x14ac:dyDescent="0.35">
      <c r="A60" s="77" t="s">
        <v>521</v>
      </c>
      <c r="B60" s="77"/>
      <c r="C60" s="77"/>
      <c r="D60" s="77"/>
      <c r="E60" s="83"/>
      <c r="F60" s="81"/>
      <c r="G60" s="80"/>
    </row>
    <row r="61" spans="1:11" x14ac:dyDescent="0.35">
      <c r="A61" s="77" t="s">
        <v>522</v>
      </c>
      <c r="B61" s="77"/>
      <c r="C61" s="77"/>
      <c r="D61" s="77"/>
      <c r="E61" s="83"/>
      <c r="F61" s="81"/>
      <c r="G61" s="80"/>
    </row>
    <row r="62" spans="1:11" x14ac:dyDescent="0.35">
      <c r="A62" s="77" t="s">
        <v>669</v>
      </c>
      <c r="B62" s="77"/>
      <c r="C62" s="77"/>
      <c r="D62" s="77"/>
      <c r="E62" s="83"/>
      <c r="F62" s="81"/>
      <c r="G62" s="80"/>
    </row>
    <row r="63" spans="1:11" x14ac:dyDescent="0.35">
      <c r="A63" s="77" t="s">
        <v>445</v>
      </c>
      <c r="B63" s="77"/>
      <c r="C63" s="77"/>
      <c r="D63" s="77"/>
      <c r="E63" s="83"/>
      <c r="F63" s="81"/>
      <c r="G63" s="80"/>
    </row>
    <row r="64" spans="1:11" x14ac:dyDescent="0.35">
      <c r="A64" s="77"/>
      <c r="B64" s="77"/>
      <c r="C64" s="76" t="s">
        <v>345</v>
      </c>
      <c r="D64" s="76"/>
      <c r="E64" s="78" t="s">
        <v>5</v>
      </c>
      <c r="F64" s="79">
        <v>50000</v>
      </c>
      <c r="G64" s="78" t="s">
        <v>4</v>
      </c>
    </row>
    <row r="65" spans="1:7" x14ac:dyDescent="0.35">
      <c r="A65" s="77"/>
      <c r="B65" s="77"/>
      <c r="C65" s="77" t="s">
        <v>346</v>
      </c>
      <c r="D65" s="77"/>
      <c r="E65" s="80"/>
      <c r="F65" s="81"/>
      <c r="G65" s="80"/>
    </row>
    <row r="66" spans="1:7" x14ac:dyDescent="0.35">
      <c r="A66" s="77" t="s">
        <v>444</v>
      </c>
      <c r="B66" s="77"/>
      <c r="C66" s="77"/>
      <c r="D66" s="77"/>
      <c r="E66" s="80"/>
      <c r="F66" s="81"/>
      <c r="G66" s="80"/>
    </row>
    <row r="67" spans="1:7" x14ac:dyDescent="0.35">
      <c r="A67" s="77" t="s">
        <v>524</v>
      </c>
      <c r="B67" s="77"/>
      <c r="C67" s="77"/>
      <c r="D67" s="77"/>
      <c r="E67" s="80"/>
      <c r="F67" s="81"/>
      <c r="G67" s="80"/>
    </row>
    <row r="68" spans="1:7" x14ac:dyDescent="0.35">
      <c r="A68" s="77" t="s">
        <v>525</v>
      </c>
      <c r="B68" s="77"/>
      <c r="C68" s="77"/>
      <c r="D68" s="77"/>
      <c r="E68" s="80"/>
      <c r="F68" s="81"/>
      <c r="G68" s="80"/>
    </row>
    <row r="69" spans="1:7" x14ac:dyDescent="0.35">
      <c r="A69" s="77"/>
      <c r="B69" s="77"/>
      <c r="C69" s="76" t="s">
        <v>446</v>
      </c>
      <c r="D69" s="76"/>
      <c r="E69" s="78" t="s">
        <v>5</v>
      </c>
      <c r="F69" s="79">
        <v>80000</v>
      </c>
      <c r="G69" s="78" t="s">
        <v>4</v>
      </c>
    </row>
    <row r="70" spans="1:7" x14ac:dyDescent="0.35">
      <c r="A70" s="77"/>
      <c r="B70" s="77"/>
      <c r="C70" s="77" t="s">
        <v>447</v>
      </c>
      <c r="D70" s="77"/>
      <c r="E70" s="80"/>
      <c r="F70" s="81"/>
      <c r="G70" s="80"/>
    </row>
    <row r="71" spans="1:7" x14ac:dyDescent="0.35">
      <c r="A71" s="77" t="s">
        <v>526</v>
      </c>
      <c r="B71" s="77"/>
      <c r="C71" s="77"/>
      <c r="D71" s="77"/>
      <c r="E71" s="80"/>
      <c r="F71" s="81"/>
      <c r="G71" s="80"/>
    </row>
    <row r="72" spans="1:7" x14ac:dyDescent="0.35">
      <c r="A72" s="77" t="s">
        <v>527</v>
      </c>
      <c r="B72" s="77"/>
      <c r="C72" s="77"/>
      <c r="D72" s="77"/>
      <c r="E72" s="80"/>
      <c r="F72" s="81"/>
      <c r="G72" s="80"/>
    </row>
    <row r="73" spans="1:7" x14ac:dyDescent="0.35">
      <c r="A73" s="77" t="s">
        <v>528</v>
      </c>
      <c r="B73" s="77"/>
      <c r="C73" s="77"/>
      <c r="D73" s="77"/>
      <c r="E73" s="80"/>
      <c r="F73" s="81"/>
      <c r="G73" s="80"/>
    </row>
    <row r="74" spans="1:7" x14ac:dyDescent="0.35">
      <c r="A74" s="77" t="s">
        <v>445</v>
      </c>
      <c r="B74" s="77"/>
      <c r="C74" s="77"/>
      <c r="D74" s="77"/>
      <c r="E74" s="80"/>
      <c r="F74" s="81"/>
      <c r="G74" s="80"/>
    </row>
    <row r="75" spans="1:7" x14ac:dyDescent="0.35">
      <c r="D75" s="6"/>
      <c r="F75" s="21"/>
    </row>
    <row r="76" spans="1:7" x14ac:dyDescent="0.35">
      <c r="D76" s="6"/>
      <c r="F76" s="21"/>
    </row>
    <row r="77" spans="1:7" x14ac:dyDescent="0.35">
      <c r="D77" s="6"/>
      <c r="F77" s="21"/>
    </row>
    <row r="78" spans="1:7" x14ac:dyDescent="0.35">
      <c r="D78" s="6"/>
      <c r="F78" s="21"/>
    </row>
    <row r="79" spans="1:7" x14ac:dyDescent="0.35">
      <c r="D79" s="6"/>
      <c r="F79" s="21"/>
    </row>
    <row r="80" spans="1:7" x14ac:dyDescent="0.35">
      <c r="D80" s="6"/>
      <c r="F80" s="21"/>
    </row>
    <row r="81" spans="4:6" x14ac:dyDescent="0.35">
      <c r="D81" s="6"/>
      <c r="F81" s="21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3" workbookViewId="0">
      <selection activeCell="F25" sqref="F25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5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08" t="s">
        <v>96</v>
      </c>
      <c r="B5" s="108"/>
      <c r="C5" s="108"/>
      <c r="D5" s="108"/>
      <c r="E5" s="108"/>
      <c r="F5" s="108"/>
      <c r="G5" s="108"/>
    </row>
    <row r="6" spans="1:11" x14ac:dyDescent="0.35">
      <c r="A6" s="15" t="s">
        <v>97</v>
      </c>
      <c r="B6" s="16"/>
      <c r="C6" s="16"/>
      <c r="D6" s="16"/>
      <c r="E6" s="17" t="s">
        <v>3</v>
      </c>
      <c r="F6" s="11">
        <f>F7</f>
        <v>5076000</v>
      </c>
      <c r="G6" s="4" t="s">
        <v>4</v>
      </c>
      <c r="K6" s="35">
        <f>F6</f>
        <v>5076000</v>
      </c>
    </row>
    <row r="7" spans="1:11" x14ac:dyDescent="0.35">
      <c r="A7" s="16"/>
      <c r="B7" s="15" t="s">
        <v>54</v>
      </c>
      <c r="C7" s="16"/>
      <c r="D7" s="16"/>
      <c r="E7" s="17" t="s">
        <v>3</v>
      </c>
      <c r="F7" s="11">
        <f>F8</f>
        <v>5076000</v>
      </c>
      <c r="G7" s="4" t="s">
        <v>4</v>
      </c>
    </row>
    <row r="8" spans="1:11" x14ac:dyDescent="0.35">
      <c r="A8" s="16"/>
      <c r="B8" s="16"/>
      <c r="C8" s="15" t="s">
        <v>57</v>
      </c>
      <c r="D8" s="16"/>
      <c r="E8" s="17" t="s">
        <v>3</v>
      </c>
      <c r="F8" s="11">
        <f>F9</f>
        <v>5076000</v>
      </c>
      <c r="G8" s="4" t="s">
        <v>4</v>
      </c>
    </row>
    <row r="9" spans="1:11" x14ac:dyDescent="0.35">
      <c r="C9" s="2" t="s">
        <v>371</v>
      </c>
      <c r="D9" s="2"/>
      <c r="E9" s="4" t="s">
        <v>3</v>
      </c>
      <c r="F9" s="11">
        <f>F10+F19+F25</f>
        <v>5076000</v>
      </c>
      <c r="G9" s="4" t="s">
        <v>4</v>
      </c>
    </row>
    <row r="10" spans="1:11" x14ac:dyDescent="0.35">
      <c r="A10" s="77"/>
      <c r="B10" s="77"/>
      <c r="C10" s="76" t="s">
        <v>748</v>
      </c>
      <c r="D10" s="76"/>
      <c r="E10" s="78" t="s">
        <v>5</v>
      </c>
      <c r="F10" s="84">
        <v>2458000</v>
      </c>
      <c r="G10" s="78" t="s">
        <v>4</v>
      </c>
    </row>
    <row r="11" spans="1:11" x14ac:dyDescent="0.35">
      <c r="A11" s="76" t="s">
        <v>749</v>
      </c>
      <c r="B11" s="77"/>
      <c r="C11" s="76"/>
      <c r="D11" s="76"/>
      <c r="E11" s="78"/>
      <c r="F11" s="84"/>
      <c r="G11" s="78"/>
    </row>
    <row r="12" spans="1:11" x14ac:dyDescent="0.35">
      <c r="A12" s="77"/>
      <c r="B12" s="77"/>
      <c r="C12" s="77" t="s">
        <v>750</v>
      </c>
      <c r="D12" s="77"/>
      <c r="E12" s="80"/>
      <c r="F12" s="85"/>
      <c r="G12" s="80"/>
    </row>
    <row r="13" spans="1:11" x14ac:dyDescent="0.35">
      <c r="A13" s="77" t="s">
        <v>752</v>
      </c>
      <c r="B13" s="77"/>
      <c r="C13" s="77"/>
      <c r="D13" s="77"/>
      <c r="E13" s="80"/>
      <c r="F13" s="85"/>
      <c r="G13" s="80"/>
    </row>
    <row r="14" spans="1:11" x14ac:dyDescent="0.35">
      <c r="A14" s="77" t="s">
        <v>751</v>
      </c>
      <c r="B14" s="77"/>
      <c r="C14" s="77"/>
      <c r="D14" s="77"/>
      <c r="E14" s="80"/>
      <c r="F14" s="86"/>
      <c r="G14" s="80"/>
    </row>
    <row r="15" spans="1:11" x14ac:dyDescent="0.35">
      <c r="A15" s="77" t="s">
        <v>753</v>
      </c>
      <c r="B15" s="77"/>
      <c r="C15" s="77"/>
      <c r="D15" s="77"/>
      <c r="E15" s="80"/>
      <c r="F15" s="86"/>
      <c r="G15" s="80"/>
    </row>
    <row r="16" spans="1:11" x14ac:dyDescent="0.35">
      <c r="A16" s="77" t="s">
        <v>754</v>
      </c>
      <c r="B16" s="77"/>
      <c r="C16" s="77"/>
      <c r="D16" s="77"/>
      <c r="E16" s="80"/>
      <c r="F16" s="86"/>
      <c r="G16" s="80"/>
    </row>
    <row r="17" spans="1:7" x14ac:dyDescent="0.35">
      <c r="A17" s="77" t="s">
        <v>762</v>
      </c>
      <c r="B17" s="77"/>
      <c r="C17" s="77"/>
      <c r="D17" s="77"/>
      <c r="E17" s="80"/>
      <c r="F17" s="86"/>
      <c r="G17" s="80"/>
    </row>
    <row r="18" spans="1:7" x14ac:dyDescent="0.35">
      <c r="A18" s="77" t="s">
        <v>763</v>
      </c>
      <c r="B18" s="77"/>
      <c r="C18" s="77"/>
      <c r="D18" s="77"/>
      <c r="E18" s="80"/>
      <c r="F18" s="86"/>
      <c r="G18" s="80"/>
    </row>
    <row r="19" spans="1:7" x14ac:dyDescent="0.35">
      <c r="A19" s="77"/>
      <c r="B19" s="77"/>
      <c r="C19" s="76" t="s">
        <v>757</v>
      </c>
      <c r="D19" s="76"/>
      <c r="E19" s="78" t="s">
        <v>5</v>
      </c>
      <c r="F19" s="84">
        <v>1203000</v>
      </c>
      <c r="G19" s="78" t="s">
        <v>4</v>
      </c>
    </row>
    <row r="20" spans="1:7" x14ac:dyDescent="0.35">
      <c r="A20" s="76" t="s">
        <v>758</v>
      </c>
      <c r="B20" s="77"/>
      <c r="C20" s="76"/>
      <c r="D20" s="76"/>
      <c r="E20" s="78"/>
      <c r="F20" s="84"/>
      <c r="G20" s="78"/>
    </row>
    <row r="21" spans="1:7" x14ac:dyDescent="0.35">
      <c r="A21" s="77"/>
      <c r="B21" s="77"/>
      <c r="C21" s="77" t="s">
        <v>759</v>
      </c>
      <c r="D21" s="77"/>
      <c r="E21" s="80"/>
      <c r="F21" s="85"/>
      <c r="G21" s="80"/>
    </row>
    <row r="22" spans="1:7" x14ac:dyDescent="0.35">
      <c r="A22" s="77" t="s">
        <v>764</v>
      </c>
      <c r="B22" s="77"/>
      <c r="C22" s="77"/>
      <c r="D22" s="77"/>
      <c r="E22" s="80"/>
      <c r="F22" s="85"/>
      <c r="G22" s="80"/>
    </row>
    <row r="23" spans="1:7" x14ac:dyDescent="0.35">
      <c r="A23" s="77" t="s">
        <v>765</v>
      </c>
      <c r="B23" s="77"/>
      <c r="C23" s="77"/>
      <c r="D23" s="77"/>
      <c r="E23" s="80"/>
      <c r="F23" s="86"/>
      <c r="G23" s="80"/>
    </row>
    <row r="24" spans="1:7" x14ac:dyDescent="0.35">
      <c r="A24" s="77" t="s">
        <v>760</v>
      </c>
      <c r="B24" s="77"/>
      <c r="C24" s="77"/>
      <c r="D24" s="77"/>
      <c r="E24" s="80"/>
      <c r="F24" s="86"/>
      <c r="G24" s="80"/>
    </row>
    <row r="25" spans="1:7" x14ac:dyDescent="0.35">
      <c r="A25" s="77"/>
      <c r="B25" s="77"/>
      <c r="C25" s="76" t="s">
        <v>761</v>
      </c>
      <c r="D25" s="76"/>
      <c r="E25" s="78" t="s">
        <v>5</v>
      </c>
      <c r="F25" s="84">
        <v>1415000</v>
      </c>
      <c r="G25" s="78" t="s">
        <v>4</v>
      </c>
    </row>
    <row r="26" spans="1:7" x14ac:dyDescent="0.35">
      <c r="A26" s="77"/>
      <c r="B26" s="77"/>
      <c r="C26" s="77" t="s">
        <v>766</v>
      </c>
      <c r="D26" s="77"/>
      <c r="E26" s="80"/>
      <c r="F26" s="86"/>
      <c r="G26" s="80"/>
    </row>
    <row r="27" spans="1:7" x14ac:dyDescent="0.35">
      <c r="A27" s="77" t="s">
        <v>767</v>
      </c>
      <c r="B27" s="77"/>
      <c r="C27" s="77"/>
      <c r="D27" s="77"/>
      <c r="E27" s="80"/>
      <c r="F27" s="86"/>
      <c r="G27" s="80"/>
    </row>
    <row r="28" spans="1:7" x14ac:dyDescent="0.35">
      <c r="A28" s="77" t="s">
        <v>768</v>
      </c>
      <c r="B28" s="77"/>
      <c r="C28" s="77"/>
      <c r="D28" s="77"/>
      <c r="E28" s="80"/>
      <c r="F28" s="86"/>
      <c r="G28" s="80"/>
    </row>
    <row r="29" spans="1:7" x14ac:dyDescent="0.35">
      <c r="A29" s="77" t="s">
        <v>769</v>
      </c>
      <c r="B29" s="77"/>
      <c r="C29" s="77"/>
      <c r="D29" s="77"/>
      <c r="E29" s="80"/>
      <c r="F29" s="86"/>
      <c r="G29" s="80"/>
    </row>
    <row r="30" spans="1:7" x14ac:dyDescent="0.35">
      <c r="A30" s="77" t="s">
        <v>305</v>
      </c>
      <c r="B30" s="77"/>
      <c r="C30" s="77"/>
      <c r="D30" s="77"/>
      <c r="E30" s="80"/>
      <c r="F30" s="86"/>
      <c r="G30" s="80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43" workbookViewId="0">
      <selection activeCell="D56" sqref="D56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11" ht="21" customHeight="1" x14ac:dyDescent="0.35">
      <c r="A2" s="109" t="s">
        <v>408</v>
      </c>
      <c r="B2" s="109"/>
      <c r="C2" s="109"/>
      <c r="D2" s="109"/>
      <c r="E2" s="109"/>
      <c r="F2" s="109"/>
      <c r="G2" s="109"/>
    </row>
    <row r="3" spans="1:11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11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11" ht="21" customHeight="1" x14ac:dyDescent="0.35">
      <c r="A5" s="114" t="s">
        <v>87</v>
      </c>
      <c r="B5" s="114"/>
      <c r="C5" s="114"/>
      <c r="D5" s="114"/>
      <c r="E5" s="114"/>
      <c r="F5" s="114"/>
      <c r="G5" s="114"/>
    </row>
    <row r="6" spans="1:11" x14ac:dyDescent="0.35">
      <c r="A6" s="45" t="s">
        <v>88</v>
      </c>
      <c r="B6" s="25"/>
      <c r="C6" s="25"/>
      <c r="D6" s="25"/>
      <c r="E6" s="46" t="s">
        <v>3</v>
      </c>
      <c r="F6" s="51">
        <f>F7</f>
        <v>2355000</v>
      </c>
      <c r="G6" s="46" t="s">
        <v>4</v>
      </c>
      <c r="K6" s="35">
        <f>F6+F28</f>
        <v>2530000</v>
      </c>
    </row>
    <row r="7" spans="1:11" x14ac:dyDescent="0.35">
      <c r="B7" s="45" t="s">
        <v>27</v>
      </c>
      <c r="C7" s="25"/>
      <c r="D7" s="25"/>
      <c r="E7" s="46" t="s">
        <v>3</v>
      </c>
      <c r="F7" s="51">
        <f>F8+F23</f>
        <v>2355000</v>
      </c>
      <c r="G7" s="46" t="s">
        <v>4</v>
      </c>
    </row>
    <row r="8" spans="1:11" x14ac:dyDescent="0.35">
      <c r="B8" s="60"/>
      <c r="C8" s="45" t="s">
        <v>34</v>
      </c>
      <c r="D8" s="25"/>
      <c r="E8" s="46" t="s">
        <v>3</v>
      </c>
      <c r="F8" s="51">
        <f>F11+F18</f>
        <v>55000</v>
      </c>
      <c r="G8" s="46" t="s">
        <v>4</v>
      </c>
    </row>
    <row r="9" spans="1:11" x14ac:dyDescent="0.35">
      <c r="C9" s="45" t="s">
        <v>130</v>
      </c>
      <c r="D9" s="45"/>
      <c r="E9" s="46"/>
      <c r="F9" s="47"/>
      <c r="G9" s="46"/>
    </row>
    <row r="10" spans="1:11" x14ac:dyDescent="0.35">
      <c r="A10" s="2" t="s">
        <v>180</v>
      </c>
      <c r="C10" s="45"/>
      <c r="D10" s="45"/>
      <c r="E10" s="46"/>
      <c r="F10" s="47"/>
      <c r="G10" s="46"/>
      <c r="H10" s="39"/>
    </row>
    <row r="11" spans="1:11" x14ac:dyDescent="0.35">
      <c r="A11" s="76"/>
      <c r="B11" s="77"/>
      <c r="C11" s="76" t="s">
        <v>473</v>
      </c>
      <c r="D11" s="76"/>
      <c r="E11" s="78" t="s">
        <v>5</v>
      </c>
      <c r="F11" s="79">
        <v>50000</v>
      </c>
      <c r="G11" s="78" t="s">
        <v>4</v>
      </c>
      <c r="H11" s="39"/>
    </row>
    <row r="12" spans="1:11" x14ac:dyDescent="0.35">
      <c r="A12" s="76" t="s">
        <v>727</v>
      </c>
      <c r="B12" s="77"/>
      <c r="C12" s="76"/>
      <c r="D12" s="76"/>
      <c r="E12" s="78"/>
      <c r="F12" s="79"/>
      <c r="G12" s="78"/>
      <c r="H12" s="39"/>
    </row>
    <row r="13" spans="1:11" x14ac:dyDescent="0.35">
      <c r="A13" s="77"/>
      <c r="B13" s="77"/>
      <c r="C13" s="77" t="s">
        <v>448</v>
      </c>
      <c r="D13" s="77"/>
      <c r="E13" s="80"/>
      <c r="F13" s="81"/>
      <c r="G13" s="80"/>
      <c r="H13" s="39"/>
    </row>
    <row r="14" spans="1:11" x14ac:dyDescent="0.35">
      <c r="A14" s="77" t="s">
        <v>728</v>
      </c>
      <c r="B14" s="77"/>
      <c r="C14" s="77"/>
      <c r="D14" s="77"/>
      <c r="E14" s="80"/>
      <c r="F14" s="81"/>
      <c r="G14" s="80"/>
      <c r="H14" s="39"/>
    </row>
    <row r="15" spans="1:11" x14ac:dyDescent="0.35">
      <c r="A15" s="77" t="s">
        <v>449</v>
      </c>
      <c r="B15" s="77"/>
      <c r="C15" s="77"/>
      <c r="D15" s="77"/>
      <c r="E15" s="80"/>
      <c r="F15" s="81"/>
      <c r="G15" s="80"/>
    </row>
    <row r="16" spans="1:11" x14ac:dyDescent="0.35">
      <c r="A16" s="77" t="s">
        <v>529</v>
      </c>
      <c r="B16" s="77"/>
      <c r="C16" s="77"/>
      <c r="D16" s="77"/>
      <c r="E16" s="80"/>
      <c r="F16" s="81"/>
      <c r="G16" s="80"/>
    </row>
    <row r="17" spans="1:7" x14ac:dyDescent="0.35">
      <c r="A17" s="77" t="s">
        <v>530</v>
      </c>
      <c r="B17" s="77"/>
      <c r="C17" s="77"/>
      <c r="D17" s="77"/>
      <c r="E17" s="80"/>
      <c r="F17" s="81"/>
      <c r="G17" s="80"/>
    </row>
    <row r="18" spans="1:7" x14ac:dyDescent="0.35">
      <c r="A18" s="76"/>
      <c r="B18" s="77"/>
      <c r="C18" s="76" t="s">
        <v>474</v>
      </c>
      <c r="D18" s="76"/>
      <c r="E18" s="78" t="s">
        <v>5</v>
      </c>
      <c r="F18" s="79">
        <v>5000</v>
      </c>
      <c r="G18" s="78" t="s">
        <v>4</v>
      </c>
    </row>
    <row r="19" spans="1:7" x14ac:dyDescent="0.35">
      <c r="A19" s="77"/>
      <c r="B19" s="77"/>
      <c r="C19" s="77" t="s">
        <v>475</v>
      </c>
      <c r="D19" s="77"/>
      <c r="E19" s="80"/>
      <c r="F19" s="81"/>
      <c r="G19" s="80"/>
    </row>
    <row r="20" spans="1:7" x14ac:dyDescent="0.35">
      <c r="A20" s="77" t="s">
        <v>476</v>
      </c>
      <c r="B20" s="77"/>
      <c r="C20" s="77"/>
      <c r="D20" s="77"/>
      <c r="E20" s="80"/>
      <c r="F20" s="81"/>
      <c r="G20" s="80"/>
    </row>
    <row r="21" spans="1:7" x14ac:dyDescent="0.35">
      <c r="A21" s="77" t="s">
        <v>477</v>
      </c>
      <c r="B21" s="77"/>
      <c r="C21" s="77"/>
      <c r="D21" s="77"/>
      <c r="E21" s="80"/>
      <c r="F21" s="81"/>
      <c r="G21" s="80"/>
    </row>
    <row r="22" spans="1:7" x14ac:dyDescent="0.35">
      <c r="A22" s="77" t="s">
        <v>523</v>
      </c>
      <c r="B22" s="77"/>
      <c r="C22" s="77"/>
      <c r="D22" s="77"/>
      <c r="E22" s="80"/>
      <c r="F22" s="81"/>
      <c r="G22" s="80"/>
    </row>
    <row r="23" spans="1:7" x14ac:dyDescent="0.35">
      <c r="A23" s="25"/>
      <c r="B23" s="25"/>
      <c r="C23" s="45" t="s">
        <v>48</v>
      </c>
      <c r="D23" s="25"/>
      <c r="E23" s="46" t="s">
        <v>3</v>
      </c>
      <c r="F23" s="51">
        <f>F24</f>
        <v>2300000</v>
      </c>
      <c r="G23" s="46" t="s">
        <v>4</v>
      </c>
    </row>
    <row r="24" spans="1:7" x14ac:dyDescent="0.35">
      <c r="A24" s="25"/>
      <c r="B24" s="25"/>
      <c r="C24" s="45" t="s">
        <v>49</v>
      </c>
      <c r="D24" s="45"/>
      <c r="E24" s="46" t="s">
        <v>5</v>
      </c>
      <c r="F24" s="47">
        <v>2300000</v>
      </c>
      <c r="G24" s="46" t="s">
        <v>4</v>
      </c>
    </row>
    <row r="25" spans="1:7" x14ac:dyDescent="0.35">
      <c r="A25" s="25"/>
      <c r="B25" s="25"/>
      <c r="C25" s="25" t="s">
        <v>741</v>
      </c>
      <c r="D25" s="45"/>
      <c r="E25" s="46"/>
      <c r="F25" s="47"/>
      <c r="G25" s="46"/>
    </row>
    <row r="26" spans="1:7" x14ac:dyDescent="0.35">
      <c r="A26" s="25" t="s">
        <v>742</v>
      </c>
      <c r="B26" s="25"/>
      <c r="C26" s="25"/>
      <c r="D26" s="45"/>
      <c r="E26" s="46"/>
      <c r="F26" s="47"/>
      <c r="G26" s="46"/>
    </row>
    <row r="27" spans="1:7" x14ac:dyDescent="0.35">
      <c r="F27" s="12"/>
    </row>
    <row r="28" spans="1:7" x14ac:dyDescent="0.35">
      <c r="A28" s="45" t="s">
        <v>89</v>
      </c>
      <c r="B28" s="25"/>
      <c r="C28" s="25"/>
      <c r="D28" s="25"/>
      <c r="E28" s="46" t="s">
        <v>3</v>
      </c>
      <c r="F28" s="51">
        <f>F29</f>
        <v>175000</v>
      </c>
      <c r="G28" s="46" t="s">
        <v>4</v>
      </c>
    </row>
    <row r="29" spans="1:7" x14ac:dyDescent="0.35">
      <c r="A29" s="60"/>
      <c r="B29" s="45" t="s">
        <v>27</v>
      </c>
      <c r="C29" s="25"/>
      <c r="D29" s="25"/>
      <c r="E29" s="46" t="s">
        <v>3</v>
      </c>
      <c r="F29" s="51">
        <f>F30</f>
        <v>175000</v>
      </c>
      <c r="G29" s="46" t="s">
        <v>4</v>
      </c>
    </row>
    <row r="30" spans="1:7" x14ac:dyDescent="0.35">
      <c r="A30" s="60"/>
      <c r="B30" s="25"/>
      <c r="C30" s="45" t="s">
        <v>34</v>
      </c>
      <c r="D30" s="25"/>
      <c r="E30" s="46" t="s">
        <v>3</v>
      </c>
      <c r="F30" s="51">
        <f>F34+F40+F44+F49</f>
        <v>175000</v>
      </c>
      <c r="G30" s="46" t="s">
        <v>4</v>
      </c>
    </row>
    <row r="31" spans="1:7" x14ac:dyDescent="0.35">
      <c r="B31" s="25"/>
      <c r="C31" s="45" t="s">
        <v>130</v>
      </c>
      <c r="D31" s="45"/>
      <c r="E31" s="46"/>
      <c r="F31" s="47"/>
      <c r="G31" s="46"/>
    </row>
    <row r="32" spans="1:7" x14ac:dyDescent="0.35">
      <c r="A32" s="2" t="s">
        <v>180</v>
      </c>
      <c r="B32" s="25"/>
      <c r="C32" s="45"/>
      <c r="D32" s="45"/>
      <c r="E32" s="46"/>
      <c r="F32" s="47"/>
      <c r="G32" s="46"/>
    </row>
    <row r="33" spans="1:8" x14ac:dyDescent="0.35">
      <c r="A33" s="2"/>
      <c r="B33" s="25"/>
      <c r="C33" s="45"/>
      <c r="D33" s="45"/>
      <c r="E33" s="46"/>
      <c r="F33" s="47"/>
      <c r="G33" s="46"/>
    </row>
    <row r="34" spans="1:8" x14ac:dyDescent="0.35">
      <c r="A34" s="77"/>
      <c r="B34" s="77"/>
      <c r="C34" s="76" t="s">
        <v>349</v>
      </c>
      <c r="D34" s="76"/>
      <c r="E34" s="78" t="s">
        <v>5</v>
      </c>
      <c r="F34" s="79">
        <v>100000</v>
      </c>
      <c r="G34" s="78" t="s">
        <v>4</v>
      </c>
      <c r="H34" s="77"/>
    </row>
    <row r="35" spans="1:8" x14ac:dyDescent="0.35">
      <c r="A35" s="76" t="s">
        <v>642</v>
      </c>
      <c r="B35" s="77"/>
      <c r="C35" s="101"/>
      <c r="D35" s="77"/>
      <c r="E35" s="80"/>
      <c r="F35" s="81"/>
      <c r="G35" s="80"/>
      <c r="H35" s="77"/>
    </row>
    <row r="36" spans="1:8" x14ac:dyDescent="0.35">
      <c r="A36" s="77"/>
      <c r="B36" s="77"/>
      <c r="C36" s="77" t="s">
        <v>348</v>
      </c>
      <c r="D36" s="77"/>
      <c r="E36" s="83"/>
      <c r="F36" s="81"/>
      <c r="G36" s="80"/>
      <c r="H36" s="77"/>
    </row>
    <row r="37" spans="1:8" x14ac:dyDescent="0.35">
      <c r="A37" s="77" t="s">
        <v>347</v>
      </c>
      <c r="B37" s="77"/>
      <c r="C37" s="77"/>
      <c r="D37" s="77"/>
      <c r="E37" s="83"/>
      <c r="F37" s="81"/>
      <c r="G37" s="80"/>
      <c r="H37" s="77"/>
    </row>
    <row r="38" spans="1:8" x14ac:dyDescent="0.35">
      <c r="A38" s="77" t="s">
        <v>643</v>
      </c>
      <c r="B38" s="77"/>
      <c r="C38" s="77"/>
      <c r="D38" s="77"/>
      <c r="E38" s="83"/>
      <c r="F38" s="81"/>
      <c r="G38" s="80"/>
      <c r="H38" s="77"/>
    </row>
    <row r="39" spans="1:8" x14ac:dyDescent="0.35">
      <c r="A39" s="77" t="s">
        <v>777</v>
      </c>
      <c r="B39" s="77"/>
      <c r="C39" s="77"/>
      <c r="D39" s="77"/>
      <c r="E39" s="83"/>
      <c r="F39" s="81"/>
      <c r="G39" s="80"/>
      <c r="H39" s="77"/>
    </row>
    <row r="40" spans="1:8" x14ac:dyDescent="0.35">
      <c r="A40" s="77"/>
      <c r="B40" s="77"/>
      <c r="C40" s="76" t="s">
        <v>478</v>
      </c>
      <c r="D40" s="76"/>
      <c r="E40" s="78" t="s">
        <v>5</v>
      </c>
      <c r="F40" s="79">
        <v>5000</v>
      </c>
      <c r="G40" s="78" t="s">
        <v>4</v>
      </c>
    </row>
    <row r="41" spans="1:8" x14ac:dyDescent="0.35">
      <c r="A41" s="77"/>
      <c r="B41" s="77"/>
      <c r="C41" s="77" t="s">
        <v>479</v>
      </c>
      <c r="D41" s="77"/>
      <c r="E41" s="80"/>
      <c r="F41" s="102"/>
      <c r="G41" s="80"/>
    </row>
    <row r="42" spans="1:8" x14ac:dyDescent="0.35">
      <c r="A42" s="77" t="s">
        <v>480</v>
      </c>
      <c r="B42" s="77"/>
      <c r="C42" s="77"/>
      <c r="D42" s="77"/>
      <c r="E42" s="80"/>
      <c r="F42" s="102"/>
      <c r="G42" s="80"/>
    </row>
    <row r="43" spans="1:8" x14ac:dyDescent="0.35">
      <c r="A43" s="77" t="s">
        <v>516</v>
      </c>
      <c r="B43" s="77"/>
      <c r="C43" s="77"/>
      <c r="D43" s="77"/>
      <c r="E43" s="80"/>
      <c r="F43" s="102"/>
      <c r="G43" s="80"/>
    </row>
    <row r="44" spans="1:8" x14ac:dyDescent="0.35">
      <c r="A44" s="77"/>
      <c r="B44" s="77"/>
      <c r="C44" s="76" t="s">
        <v>778</v>
      </c>
      <c r="D44" s="76"/>
      <c r="E44" s="78" t="s">
        <v>5</v>
      </c>
      <c r="F44" s="79">
        <v>20000</v>
      </c>
      <c r="G44" s="78" t="s">
        <v>4</v>
      </c>
    </row>
    <row r="45" spans="1:8" x14ac:dyDescent="0.35">
      <c r="A45" s="77"/>
      <c r="B45" s="77"/>
      <c r="C45" s="77" t="s">
        <v>481</v>
      </c>
      <c r="D45" s="77"/>
      <c r="E45" s="80"/>
      <c r="F45" s="102"/>
      <c r="G45" s="80"/>
    </row>
    <row r="46" spans="1:8" x14ac:dyDescent="0.35">
      <c r="A46" s="77" t="s">
        <v>531</v>
      </c>
      <c r="B46" s="77"/>
      <c r="C46" s="77"/>
      <c r="D46" s="77"/>
      <c r="E46" s="80"/>
      <c r="F46" s="102"/>
      <c r="G46" s="80"/>
    </row>
    <row r="47" spans="1:8" x14ac:dyDescent="0.35">
      <c r="A47" s="77" t="s">
        <v>482</v>
      </c>
      <c r="B47" s="77"/>
      <c r="C47" s="77"/>
      <c r="D47" s="77"/>
      <c r="E47" s="80"/>
      <c r="F47" s="102"/>
      <c r="G47" s="80"/>
    </row>
    <row r="48" spans="1:8" x14ac:dyDescent="0.35">
      <c r="A48" s="77" t="s">
        <v>519</v>
      </c>
      <c r="B48" s="77"/>
      <c r="C48" s="77"/>
      <c r="D48" s="77"/>
      <c r="E48" s="80"/>
      <c r="F48" s="102"/>
      <c r="G48" s="80"/>
    </row>
    <row r="49" spans="1:7" x14ac:dyDescent="0.35">
      <c r="A49" s="77"/>
      <c r="B49" s="77"/>
      <c r="C49" s="76" t="s">
        <v>483</v>
      </c>
      <c r="D49" s="76"/>
      <c r="E49" s="78" t="s">
        <v>5</v>
      </c>
      <c r="F49" s="79">
        <v>50000</v>
      </c>
      <c r="G49" s="78" t="s">
        <v>4</v>
      </c>
    </row>
    <row r="50" spans="1:7" x14ac:dyDescent="0.35">
      <c r="A50" s="77"/>
      <c r="B50" s="77"/>
      <c r="C50" s="77" t="s">
        <v>484</v>
      </c>
      <c r="D50" s="77"/>
      <c r="E50" s="80"/>
      <c r="F50" s="102"/>
      <c r="G50" s="80"/>
    </row>
    <row r="51" spans="1:7" x14ac:dyDescent="0.35">
      <c r="A51" s="77" t="s">
        <v>532</v>
      </c>
      <c r="B51" s="77"/>
      <c r="C51" s="77"/>
      <c r="D51" s="77"/>
      <c r="E51" s="80"/>
      <c r="F51" s="102"/>
      <c r="G51" s="80"/>
    </row>
    <row r="52" spans="1:7" x14ac:dyDescent="0.35">
      <c r="A52" s="77" t="s">
        <v>533</v>
      </c>
      <c r="B52" s="77"/>
      <c r="C52" s="77"/>
      <c r="D52" s="77"/>
      <c r="E52" s="80"/>
      <c r="F52" s="102"/>
      <c r="G52" s="80"/>
    </row>
    <row r="53" spans="1:7" x14ac:dyDescent="0.35">
      <c r="A53" s="77" t="s">
        <v>516</v>
      </c>
      <c r="B53" s="77"/>
      <c r="C53" s="77"/>
      <c r="D53" s="77"/>
      <c r="E53" s="80"/>
      <c r="F53" s="102"/>
      <c r="G53" s="80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workbookViewId="0">
      <selection activeCell="J7" sqref="J7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9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7" ht="21" customHeight="1" x14ac:dyDescent="0.35">
      <c r="A1" s="109" t="s">
        <v>306</v>
      </c>
      <c r="B1" s="109"/>
      <c r="C1" s="109"/>
      <c r="D1" s="109"/>
      <c r="E1" s="109"/>
      <c r="F1" s="109"/>
      <c r="G1" s="109"/>
    </row>
    <row r="2" spans="1:7" ht="21" customHeight="1" x14ac:dyDescent="0.35">
      <c r="A2" s="109" t="s">
        <v>334</v>
      </c>
      <c r="B2" s="109"/>
      <c r="C2" s="109"/>
      <c r="D2" s="109"/>
      <c r="E2" s="109"/>
      <c r="F2" s="109"/>
      <c r="G2" s="109"/>
    </row>
    <row r="3" spans="1:7" ht="21" customHeight="1" x14ac:dyDescent="0.35">
      <c r="A3" s="109" t="s">
        <v>305</v>
      </c>
      <c r="B3" s="109"/>
      <c r="C3" s="109"/>
      <c r="D3" s="109"/>
      <c r="E3" s="109"/>
      <c r="F3" s="109"/>
      <c r="G3" s="109"/>
    </row>
    <row r="4" spans="1:7" ht="21" customHeight="1" x14ac:dyDescent="0.35">
      <c r="A4" s="109" t="s">
        <v>307</v>
      </c>
      <c r="B4" s="109"/>
      <c r="C4" s="109"/>
      <c r="D4" s="109"/>
      <c r="E4" s="109"/>
      <c r="F4" s="109"/>
      <c r="G4" s="109"/>
    </row>
    <row r="5" spans="1:7" ht="21" customHeight="1" x14ac:dyDescent="0.35">
      <c r="A5" s="110" t="s">
        <v>91</v>
      </c>
      <c r="B5" s="110"/>
      <c r="C5" s="110"/>
      <c r="D5" s="110"/>
      <c r="E5" s="110"/>
      <c r="F5" s="110"/>
      <c r="G5" s="110"/>
    </row>
    <row r="6" spans="1:7" x14ac:dyDescent="0.35">
      <c r="A6" s="2" t="s">
        <v>379</v>
      </c>
      <c r="E6" s="4" t="s">
        <v>3</v>
      </c>
      <c r="F6" s="11"/>
      <c r="G6" s="4" t="s">
        <v>4</v>
      </c>
    </row>
    <row r="7" spans="1:7" x14ac:dyDescent="0.35">
      <c r="B7" s="2" t="s">
        <v>54</v>
      </c>
      <c r="E7" s="4" t="s">
        <v>3</v>
      </c>
      <c r="F7" s="11"/>
      <c r="G7" s="4" t="s">
        <v>4</v>
      </c>
    </row>
    <row r="8" spans="1:7" x14ac:dyDescent="0.35">
      <c r="C8" s="2" t="s">
        <v>57</v>
      </c>
      <c r="E8" s="4" t="s">
        <v>3</v>
      </c>
      <c r="F8" s="11"/>
      <c r="G8" s="4" t="s">
        <v>4</v>
      </c>
    </row>
    <row r="9" spans="1:7" x14ac:dyDescent="0.35">
      <c r="C9" s="2" t="s">
        <v>371</v>
      </c>
      <c r="E9" s="4"/>
      <c r="F9" s="11"/>
      <c r="G9" s="4"/>
    </row>
    <row r="10" spans="1:7" x14ac:dyDescent="0.35">
      <c r="B10" s="39"/>
      <c r="C10" s="38" t="s">
        <v>380</v>
      </c>
      <c r="D10" s="38"/>
      <c r="E10" s="40" t="s">
        <v>5</v>
      </c>
      <c r="F10" s="43"/>
      <c r="G10" s="4" t="s">
        <v>4</v>
      </c>
    </row>
    <row r="11" spans="1:7" x14ac:dyDescent="0.35">
      <c r="A11" s="39"/>
      <c r="B11" s="39"/>
      <c r="C11" s="39" t="s">
        <v>381</v>
      </c>
      <c r="D11" s="39"/>
      <c r="E11" s="41"/>
      <c r="F11" s="42"/>
    </row>
    <row r="12" spans="1:7" x14ac:dyDescent="0.35">
      <c r="A12" s="39" t="s">
        <v>382</v>
      </c>
      <c r="B12" s="39"/>
      <c r="C12" s="39"/>
      <c r="D12" s="39"/>
      <c r="E12" s="41"/>
      <c r="F12" s="42"/>
    </row>
    <row r="13" spans="1:7" x14ac:dyDescent="0.35">
      <c r="A13" s="39" t="s">
        <v>305</v>
      </c>
      <c r="B13" s="39"/>
      <c r="C13" s="39"/>
      <c r="D13" s="39"/>
      <c r="E13" s="41"/>
      <c r="F13" s="42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งบกลาง</vt:lpstr>
      <vt:lpstr>บริหารงานทั่วไป</vt:lpstr>
      <vt:lpstr>การรักษาความสงบภายใน</vt:lpstr>
      <vt:lpstr>การศึกษา</vt:lpstr>
      <vt:lpstr>สาธารณสุข</vt:lpstr>
      <vt:lpstr>สังคมสงเคราะห์</vt:lpstr>
      <vt:lpstr>เคหะและชุมชน</vt:lpstr>
      <vt:lpstr>สร้างความเข้มแข็งของชุมชน</vt:lpstr>
      <vt:lpstr>การศาสนาวัฒนธรรมและนันทนาการ</vt:lpstr>
      <vt:lpstr>อุตสาหกรรมและการโยธา</vt:lpstr>
      <vt:lpstr>การเกษตร</vt:lpstr>
      <vt:lpstr>การพาณิชย์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</dc:creator>
  <cp:lastModifiedBy>Phoenix</cp:lastModifiedBy>
  <cp:lastPrinted>2016-09-15T05:59:27Z</cp:lastPrinted>
  <dcterms:created xsi:type="dcterms:W3CDTF">2014-07-19T03:14:27Z</dcterms:created>
  <dcterms:modified xsi:type="dcterms:W3CDTF">2016-10-08T08:41:33Z</dcterms:modified>
</cp:coreProperties>
</file>