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2" windowWidth="20112" windowHeight="4512" tabRatio="974" activeTab="1"/>
  </bookViews>
  <sheets>
    <sheet name="งบกลาง" sheetId="12" r:id="rId1"/>
    <sheet name="บริหารงานทั่วไป" sheetId="13" r:id="rId2"/>
    <sheet name="การรักษาความสงบภายใน" sheetId="14" r:id="rId3"/>
    <sheet name="การศึกษา" sheetId="15" r:id="rId4"/>
    <sheet name="สาธารณสุข" sheetId="16" r:id="rId5"/>
    <sheet name="สังคมสงเคราะห์" sheetId="17" r:id="rId6"/>
    <sheet name="เคหะและชุมชน" sheetId="18" r:id="rId7"/>
    <sheet name="สร้างความเข้มแข็งของชุมชน" sheetId="19" r:id="rId8"/>
    <sheet name="การศาสนาวัฒนธรรมและนันทนาการ" sheetId="20" r:id="rId9"/>
    <sheet name="อุตสาหกรรมและการโยธา" sheetId="23" r:id="rId10"/>
    <sheet name="อุตสาหกรรมและการโยธา (เพิ่มเติ)" sheetId="25" state="hidden" r:id="rId11"/>
    <sheet name="การเกษตร" sheetId="21" r:id="rId12"/>
    <sheet name="การพาณิชย์" sheetId="22" r:id="rId13"/>
    <sheet name="Sheet1" sheetId="24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F525" i="13" l="1"/>
  <c r="F8" i="22" l="1"/>
  <c r="F7" i="22" s="1"/>
  <c r="F6" i="22" s="1"/>
  <c r="F9" i="23"/>
  <c r="F26" i="16" l="1"/>
  <c r="F25" i="16" s="1"/>
  <c r="F24" i="16" s="1"/>
  <c r="F313" i="15"/>
  <c r="J318" i="15"/>
  <c r="F165" i="18"/>
  <c r="F320" i="13"/>
  <c r="F114" i="16" l="1"/>
  <c r="F113" i="16" s="1"/>
  <c r="F8" i="19" l="1"/>
  <c r="F312" i="15"/>
  <c r="F311" i="15" s="1"/>
  <c r="F151" i="18"/>
  <c r="F150" i="18" s="1"/>
  <c r="F343" i="15"/>
  <c r="F198" i="15"/>
  <c r="F62" i="15" l="1"/>
  <c r="F183" i="15" l="1"/>
  <c r="F182" i="15" s="1"/>
  <c r="F181" i="15" s="1"/>
  <c r="F24" i="18"/>
  <c r="F9" i="18"/>
  <c r="F25" i="15"/>
  <c r="F9" i="15"/>
  <c r="F408" i="13"/>
  <c r="F404" i="13"/>
  <c r="F392" i="13"/>
  <c r="F75" i="13"/>
  <c r="F52" i="13"/>
  <c r="J11" i="12" l="1"/>
  <c r="F524" i="13"/>
  <c r="F519" i="13"/>
  <c r="F306" i="13"/>
  <c r="F305" i="13" l="1"/>
  <c r="F8" i="14"/>
  <c r="F68" i="16"/>
  <c r="F9" i="25" l="1"/>
  <c r="F8" i="25" s="1"/>
  <c r="F7" i="25" s="1"/>
  <c r="F6" i="25" s="1"/>
  <c r="K6" i="25" s="1"/>
  <c r="F39" i="21" l="1"/>
  <c r="F38" i="21" s="1"/>
  <c r="F37" i="21" s="1"/>
  <c r="F192" i="13" l="1"/>
  <c r="F8" i="16"/>
  <c r="F236" i="15" l="1"/>
  <c r="F227" i="15" l="1"/>
  <c r="F221" i="15"/>
  <c r="F170" i="15"/>
  <c r="F226" i="18" l="1"/>
  <c r="F225" i="18" s="1"/>
  <c r="F149" i="18" s="1"/>
  <c r="F58" i="16"/>
  <c r="F57" i="16" s="1"/>
  <c r="F72" i="20"/>
  <c r="F53" i="15"/>
  <c r="F37" i="15" s="1"/>
  <c r="F523" i="13" l="1"/>
  <c r="F285" i="15" l="1"/>
  <c r="F77" i="18" l="1"/>
  <c r="F57" i="18"/>
  <c r="F36" i="18"/>
  <c r="F342" i="15"/>
  <c r="F95" i="15"/>
  <c r="F36" i="15" s="1"/>
  <c r="F486" i="13"/>
  <c r="F446" i="13"/>
  <c r="F287" i="13"/>
  <c r="F127" i="13"/>
  <c r="F8" i="21" l="1"/>
  <c r="F45" i="20"/>
  <c r="F8" i="20"/>
  <c r="F56" i="16"/>
  <c r="K173" i="12"/>
  <c r="F173" i="12" s="1"/>
  <c r="F362" i="15" l="1"/>
  <c r="F361" i="15" s="1"/>
  <c r="F360" i="15" s="1"/>
  <c r="F92" i="13" l="1"/>
  <c r="F91" i="13" s="1"/>
  <c r="F8" i="13" l="1"/>
  <c r="K161" i="12" l="1"/>
  <c r="F161" i="12" s="1"/>
  <c r="F144" i="12" s="1"/>
  <c r="F8" i="23" l="1"/>
  <c r="F7" i="23" s="1"/>
  <c r="F6" i="23" s="1"/>
  <c r="J13" i="13" s="1"/>
  <c r="F284" i="15" l="1"/>
  <c r="F220" i="15" s="1"/>
  <c r="F195" i="15" s="1"/>
  <c r="F32" i="21" l="1"/>
  <c r="F7" i="21" s="1"/>
  <c r="F6" i="21" l="1"/>
  <c r="L190" i="13"/>
  <c r="L192" i="13" l="1"/>
  <c r="L246" i="13"/>
  <c r="L242" i="13"/>
  <c r="L234" i="13"/>
  <c r="K105" i="12" l="1"/>
  <c r="F71" i="20" l="1"/>
  <c r="F70" i="20" s="1"/>
  <c r="F145" i="18" l="1"/>
  <c r="F35" i="18" s="1"/>
  <c r="F8" i="17" l="1"/>
  <c r="F374" i="13"/>
  <c r="J103" i="12" l="1"/>
  <c r="F183" i="12" l="1"/>
  <c r="F45" i="14" l="1"/>
  <c r="F7" i="14" l="1"/>
  <c r="F6" i="14" s="1"/>
  <c r="J7" i="13" s="1"/>
  <c r="J154" i="12"/>
  <c r="J155" i="12" s="1"/>
  <c r="K6" i="23" l="1"/>
  <c r="F44" i="20"/>
  <c r="F43" i="20" s="1"/>
  <c r="F7" i="20"/>
  <c r="F6" i="20" s="1"/>
  <c r="J12" i="13" s="1"/>
  <c r="F7" i="19"/>
  <c r="F6" i="19" s="1"/>
  <c r="J11" i="13" s="1"/>
  <c r="F7" i="16"/>
  <c r="F304" i="13"/>
  <c r="F6" i="16" l="1"/>
  <c r="J9" i="13" s="1"/>
  <c r="K6" i="16"/>
  <c r="F7" i="17"/>
  <c r="F6" i="17" s="1"/>
  <c r="F420" i="13"/>
  <c r="F419" i="13" s="1"/>
  <c r="F373" i="13"/>
  <c r="F372" i="13" s="1"/>
  <c r="K6" i="21" l="1"/>
  <c r="K6" i="19"/>
  <c r="K6" i="17"/>
  <c r="L11" i="12" l="1"/>
  <c r="J24" i="13" l="1"/>
  <c r="J8" i="12" l="1"/>
  <c r="F51" i="13"/>
  <c r="F7" i="13" s="1"/>
  <c r="F6" i="13" s="1"/>
  <c r="F8" i="18"/>
  <c r="F7" i="18" s="1"/>
  <c r="F6" i="18" s="1"/>
  <c r="J10" i="13" s="1"/>
  <c r="F20" i="12" l="1"/>
  <c r="F391" i="13"/>
  <c r="F390" i="13" s="1"/>
  <c r="F389" i="13" s="1"/>
  <c r="J6" i="13" s="1"/>
  <c r="F8" i="15"/>
  <c r="F7" i="15" s="1"/>
  <c r="F6" i="15" s="1"/>
  <c r="J8" i="13" s="1"/>
  <c r="J9" i="12"/>
  <c r="F11" i="12" s="1"/>
  <c r="J16" i="13" l="1"/>
  <c r="F10" i="12"/>
  <c r="F9" i="12" s="1"/>
  <c r="F8" i="12" s="1"/>
  <c r="K8" i="12" l="1"/>
  <c r="F5" i="12" l="1"/>
</calcChain>
</file>

<file path=xl/sharedStrings.xml><?xml version="1.0" encoding="utf-8"?>
<sst xmlns="http://schemas.openxmlformats.org/spreadsheetml/2006/main" count="2442" uniqueCount="1070">
  <si>
    <t>แผนงานงบกลาง</t>
  </si>
  <si>
    <t>งบกลาง</t>
  </si>
  <si>
    <t>เงินสมทบกองทุนประกันสังคม</t>
  </si>
  <si>
    <t>รวม</t>
  </si>
  <si>
    <t>บาท</t>
  </si>
  <si>
    <t>จำนวน</t>
  </si>
  <si>
    <t>เบี้ยยังชีพผู้ป่วยเอดส์</t>
  </si>
  <si>
    <t>สำรองจ่าย</t>
  </si>
  <si>
    <t>รายจ่ายตามข้อผูกพัน</t>
  </si>
  <si>
    <t>บำเหน็จ/บำนาญ</t>
  </si>
  <si>
    <t>เงินบำเหน็จลูกจ้างประจำ</t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</si>
  <si>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</si>
  <si>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</si>
  <si>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</si>
  <si>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</si>
  <si>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</si>
  <si>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</si>
  <si>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</si>
  <si>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</t>
  </si>
  <si>
    <t>เงินค่าตอบแทนสมาชิกสภาองค์กรปกครองส่วนท้องถิ่น</t>
  </si>
  <si>
    <t>เงินเดือน (ฝ่ายประจำ)</t>
  </si>
  <si>
    <t>เงินเดือนพนักงาน</t>
  </si>
  <si>
    <t>เงินเพิ่มต่างๆของพนักงาน</t>
  </si>
  <si>
    <t>เงินประจำตำแหน่ง</t>
  </si>
  <si>
    <t>ค่าตอบแทนพนักงานจ้าง</t>
  </si>
  <si>
    <t>เงินเพิ่มต่างๆของพนักงานจ้าง</t>
  </si>
  <si>
    <t>เงินอื่นๆ</t>
  </si>
  <si>
    <t>งบดำเนินงาน</t>
  </si>
  <si>
    <t>ค่าตอบแทน</t>
  </si>
  <si>
    <t>ค่าตอบแทนผู้ปฏิบัติราชการอันเป็นประโยชน์แก่ อปท.</t>
  </si>
  <si>
    <t>ค่าเบี้ยประชุม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</si>
  <si>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</si>
  <si>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</si>
  <si>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</si>
  <si>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</si>
  <si>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</si>
  <si>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</si>
  <si>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</si>
  <si>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</si>
  <si>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</si>
  <si>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</si>
  <si>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</si>
  <si>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</si>
  <si>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</si>
  <si>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วัสดุการเกษตร</t>
  </si>
  <si>
    <t>วัสดุเครื่องแต่งกาย</t>
  </si>
  <si>
    <t>วัสดุคอมพิวเตอร์</t>
  </si>
  <si>
    <t>วัสดุอื่นๆ</t>
  </si>
  <si>
    <t>ค่าสาธารณูปโภค</t>
  </si>
  <si>
    <t>ค่าไฟฟ้า</t>
  </si>
  <si>
    <t>ค่าน้ำประปา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</si>
  <si>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</si>
  <si>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</si>
  <si>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</si>
  <si>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งบลงทุน</t>
  </si>
  <si>
    <t>ค่าบำรุงรักษาและปรับปรุงครุภัณฑ์</t>
  </si>
  <si>
    <t>ค่าครุภัณฑ์</t>
  </si>
  <si>
    <t>ค่าที่ดินและสิ่งก่อสร้าง</t>
  </si>
  <si>
    <t>งานวางแผนสถิติและวิชาการ</t>
  </si>
  <si>
    <t>งานบริหารงานคลัง</t>
  </si>
  <si>
    <t>ค่าจ้างลูกจ้างประจำ</t>
  </si>
  <si>
    <t>วัสดุเชื้อเพลิงและหล่อลื่น</t>
  </si>
  <si>
    <t>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</si>
  <si>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</si>
  <si>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</si>
  <si>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ค่าอาหารเสริม (นม)</t>
  </si>
  <si>
    <t>วัสดุโฆษณาและเผยแพร่</t>
  </si>
  <si>
    <t>วัสดุกีฬา</t>
  </si>
  <si>
    <t>งบเงินอุดหนุน</t>
  </si>
  <si>
    <t>งานบริหารทั่วไปเกี่ยวกับสาธารณสุข</t>
  </si>
  <si>
    <t>วัสดุวิทยาศาสตร์หรือการแพทย์</t>
  </si>
  <si>
    <t>งานบริการสาธารณสุขและงานสาธารณสุขอื่น</t>
  </si>
  <si>
    <t>เงินอุดหนุน</t>
  </si>
  <si>
    <t>แผนงานสังคมสงเคราะห์</t>
  </si>
  <si>
    <t>งานสวัสดิการและสังคมสงเคราะห์</t>
  </si>
  <si>
    <t>เงินอุดหนุนกิจการที่เป็นสาธารณประโยชน์</t>
  </si>
  <si>
    <t>แผนงานเคหะและชุมชน</t>
  </si>
  <si>
    <t>งานบริหารทั่วไปเกี่ยวกับเคหะและชุมชน</t>
  </si>
  <si>
    <t>วัสดุสำรวจ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</si>
  <si>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</si>
  <si>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</si>
  <si>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แผนงานการศาสนาวัฒนธรรมและนันทนาการ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</si>
  <si>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</si>
  <si>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</si>
  <si>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</si>
  <si>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แผนงานการเกษตร</t>
  </si>
  <si>
    <t>งานส่งเสริมการเกษตร</t>
  </si>
  <si>
    <t>แผนงานการพาณิชย์</t>
  </si>
  <si>
    <t>ประมาณการรายจ่ายรวมทั้งสิ้น</t>
  </si>
  <si>
    <t>จ่ายจากรายได้จัดเก็บเอง หมวดภาษีจัดสรร และหมวดเงินอุดหนุนทั่วไป แยกเป็น</t>
  </si>
  <si>
    <t>แผนงานอุตสาหกรรมและการโยธา</t>
  </si>
  <si>
    <t>งานก่อสร้างโครงสร้างพื้นฐาน</t>
  </si>
  <si>
    <t>ครุภัณฑ์คอมพิวเตอร์</t>
  </si>
  <si>
    <t>เงินสมทบกองทุนบำเหน็จบำนาญข้าราชการส่วนท้องถิ่น</t>
  </si>
  <si>
    <t>เพื่อจ่ายเป็นเงินค่าตอบแทน ประจำตำแหน่งนายกเทศมนตรี</t>
  </si>
  <si>
    <t xml:space="preserve">เพื่อจ่ายเป็นค่าตอบแทนพิเศษ ตำแหน่งนายกเทศมนตรี </t>
  </si>
  <si>
    <t xml:space="preserve">เพื่อจ่ายเป็นค่าเบี้ยประชุมกรรมการ ที่สภาเทศบาลแต่งตั้งขึ้น </t>
  </si>
  <si>
    <t>เพื่อจ่ายเป็นค่ารับรองในการต้อนรับบุคคล หรือคณะบุคคลที่</t>
  </si>
  <si>
    <t>รายจ่ายเกี่ยวเนื่องกับการปฏิบัติราชการที่ไม่เข้าลักษณะ</t>
  </si>
  <si>
    <t>เพื่อจ่ายเป็นค่าดำเนินงานตามโครงการฝึกอบรมเพิ่มประสิทธิภาพ</t>
  </si>
  <si>
    <t>ที่พัก ค่าอาหาร ค่าอาหารว่างและเครื่องดื่ม ค่าวัสดุอุปกรณ์ในการฝึกอบรม</t>
  </si>
  <si>
    <t xml:space="preserve">เพื่อเป็นค่าใช้จ่ายในการ บำรุง รักษา หรือซ่อมแซม ทรัพย์สิน </t>
  </si>
  <si>
    <t>เพื่อให้สามารถใช้งานได้ตามปกติ</t>
  </si>
  <si>
    <t>ประเภทรายจ่ายนี้</t>
  </si>
  <si>
    <t>เพื่อจ่ายเป็นค่าจัดซื้อ วัสดุอื่นๆ เช่น มิเตอร์น้ำ-ไฟฟ้า หัววาว์ลเปิด-</t>
  </si>
  <si>
    <t xml:space="preserve">เพื่อจ่ายเป็นค่าน้ำประปาสำหรับสำนักงานเทศบาล อาคารสถานที่ </t>
  </si>
  <si>
    <t>ที่อยู่ในความดูแลของเทศบาล และค่าน้ำท่อธารการประปาส่วนภูมิภาค</t>
  </si>
  <si>
    <t>เพื่อจ่ายเป็นค่าโทรศัพท์ ที่ใช้สำหรับภายในสำนักงานเทศบาล และ</t>
  </si>
  <si>
    <t xml:space="preserve">โทรศัพท์เคลื่อนที่สำหรับผู้บริหาร และหัวหน้าส่วนราชการ </t>
  </si>
  <si>
    <t xml:space="preserve">เพื่อจ่ายเป็นค่าไปรษณีย์ ค่าโทรเลข ค่าธนาณัติ ค่าซื้อดวงตรา </t>
  </si>
  <si>
    <t>ไปรษณีย์ยากร ค่าเช่าตู้ไปรษณีย์ และอื่นๆ ที่เข้าประเภทรายจ่ายนี้</t>
  </si>
  <si>
    <t>เพื่อจ่ายเป็นค่าใช้จ่ายเกี่ยวกับระบบอินเตอร์เน็ต ค่าต่อสัญญาณ/</t>
  </si>
  <si>
    <t>จดทะเบียน Domain name สำหรับเว็บไซต์เทศบาลตำบลพนางตุง และค่า</t>
  </si>
  <si>
    <t>สื่อสารอื่นๆรวมถึงค่าใช้จ่ายให้ได้ใช้บริการดังกล่าว ที่เข้าประเภทรายจ่ายนี้</t>
  </si>
  <si>
    <t>เพื่อจ่ายเป็นค่าบำรุงรักษา และปรับปรุงครุภัณฑ์ ของหน่วยงานให้</t>
  </si>
  <si>
    <t>อยู่ในสภาพที่ใช้งานได้ เช่น ครุภัณฑ์สำนักงาน ครุภัณฑ์ยานพาหนะและขนส่ง</t>
  </si>
  <si>
    <t>(รายจ่ายเพื่อซ่อมแซมบำรุงรักษาโครงสร้างของครุภัณฑ์ขนาดใหญ่ ซึ่งไม่รวมถึง</t>
  </si>
  <si>
    <t>ค่าซ่อมบำรุงตามปกติ หรือค่าซ่อมกลาง)</t>
  </si>
  <si>
    <t>รายจ่ายหมวดอื่นๆ</t>
  </si>
  <si>
    <t xml:space="preserve"> </t>
  </si>
  <si>
    <t>เพื่อจ่ายเป็นค่าจ้างลูกจ้างประจำ พร้อมทั้งเงินปรับปรุงค่าจ้าง</t>
  </si>
  <si>
    <t>ลูกจ้างประจำปี ตามตำแหน่ง และอัตราที่ ก.ท.กำหนดโดยคำนวณตั้งจ่ายไว้ ไม่เกิน</t>
  </si>
  <si>
    <t>เพื่อจ่ายเป็นเงินประโยชน์ตอบแทนอื่น เป็นกรณีพิเศษ ให้แก่</t>
  </si>
  <si>
    <t>เพื่อจ่ายเป็นเงินช่วยเหลือการศึกษาบุตร ให้แก่ พนักงานเทศบาล</t>
  </si>
  <si>
    <t>เพื่อจ่ายเป็นค่าโฆษณาและเผยแพร่ทางวิทยุ โทรทัศน์ หนังสือพิมพ์</t>
  </si>
  <si>
    <t>สิ่งพิมพ์ แผ่นพับ ป้ายประกาศ ฯลฯ และค่าจ้างเหมาบริการ ค่าเช่าเครื่องถ่าย</t>
  </si>
  <si>
    <t>เอกสาร (ค่าจ้างเหมาให้ผู้รับจ้างทำการอย่างหนึ่งอย่างใด) เพื่อให้ผู้มีหน้าที่เสีย</t>
  </si>
  <si>
    <t xml:space="preserve">ภาษีมาชำระค่าภาษี และค่าธรรมเนียมต่อเทศบาลตามเวลาที่กำหนด </t>
  </si>
  <si>
    <t xml:space="preserve">เพื่อจ่ายเป็นค่าบำรุงสมาคมสันนิบาตเทศบาลแห่งประเทศไทย </t>
  </si>
  <si>
    <t>เพื่อจ่ายเป็นเงินสมทบ กองทุนบำเหน็จบำนาญข้าราชการส่วน</t>
  </si>
  <si>
    <t>เพื่อจ่ายเป็นเงินค่าตอบแทน รายเดือนเลขานุการนายกเทศมนตรี</t>
  </si>
  <si>
    <t>เพื่อจ่ายเป็นเงินเดือนพนักงานเทศบาล พร้อมทั้งเงินปรับปรุงเงิน</t>
  </si>
  <si>
    <t>เพื่อจ่ายเป็นค่าตอบแทนการปฏิบัติงาน นอกเวลาราชการ ให้แก่</t>
  </si>
  <si>
    <t>เพื่อจ่ายเป็นค่าจ้างเหมาบริการให้ผู้รับจ้างทำการอย่างใด อย่าง</t>
  </si>
  <si>
    <t>หนึ่งเช่น ค่าจ้างเหมาจัดทำป้ายประชาสัมพันธ์ ค่าจ้างเหมา ฝังกลบขยะ ค่ารับ</t>
  </si>
  <si>
    <t>วารสารสิ่งพิมพ์ ค่าเย็บหนังสือ เข้าปกหนังสือ ค่าธรรมเนียมลิขสิทธิ์ ค่าธรรมเนียม</t>
  </si>
  <si>
    <t>ประชุมสภาท้องถิ่น หรือคณะกรรมการ หรือคณะอนุกรรมการที่ได้รับแต่งตั้งตาม</t>
  </si>
  <si>
    <t>ประชุมระหว่างองค์กรปกครองส่วนท้องถิ่น กับองค์กรปกครองส่วนท้องถิ่น หรือ</t>
  </si>
  <si>
    <t xml:space="preserve">เพื่อจ่ายเป็นเงินค่าตอบแทน ให้แก่พนักงานจ้างตามอัตราที่กำหนด </t>
  </si>
  <si>
    <t>โดยคำนวณตั้งจ่ายไว้ไม่เกิน 12 เดือน ตามประกาศ (ก.ท.จ.พัทลุง) เรื่องหลักเกณฑ์</t>
  </si>
  <si>
    <t xml:space="preserve">เพื่อจ่ายเป็นค่าใช้จ่ายในการจัดทำโครงการแผนที่ภาษี และ </t>
  </si>
  <si>
    <t>เพื่อจ่ายเป็นค่าจ้างเหมาบริการ ทำอย่างใด อย่างหนึ่ง เช่น ค่า</t>
  </si>
  <si>
    <t>โฆษณาเผยแพร่ ค่าธรรมเนียมต่างๆ ค่าเย็บเล่ม เข้าปกหนังสือ ค่าจ้างเหมาจัดทำ</t>
  </si>
  <si>
    <t>เอกสาร หนังสือ คู่มือต่างๆค่าจ้างเหมากำจัดปลวก และแมลง รวมทั้งค่าจ้างเหมา</t>
  </si>
  <si>
    <t>บุคคลภายนอก เป็นค่าใช้จ่ายที่เทศบาลไม่สามารถดำเนินการเองได้ และเข้า</t>
  </si>
  <si>
    <t>เพื่อจ่ายเป็นค่าวัสดุกีฬา เช่น ลูกฟุตบอล ตะกร้อ นวม นาฬิกา จับ</t>
  </si>
  <si>
    <t>เพื่อจ่ายเป็นค่ากระแสไฟฟ้า ของศูนย์พัฒนาเด็กเล็ก และศูนย์</t>
  </si>
  <si>
    <t>อบรมเด็กก่อนเกณฑ์</t>
  </si>
  <si>
    <t>เพื่อจ่ายเป็นค่าน้ำประปาของศูนย์พัฒนาเด็กเล็ก และศูนย์อบรม</t>
  </si>
  <si>
    <t xml:space="preserve">เด็กก่อนเกณฑ์ </t>
  </si>
  <si>
    <t xml:space="preserve">เงินอุดหนุนส่วนราชการ </t>
  </si>
  <si>
    <t>อุดหนุนเหล่ากาชาดจังหวัดพัทลุง</t>
  </si>
  <si>
    <t>ถ่ายแบบพิมพ์เขียว ค่าจ้างเหมาเครื่องจักรกล ค่าธรรมเนียมต่างๆ ค่าจ้างเหมา</t>
  </si>
  <si>
    <t>เพื่อจ่ายเป็นค่าดำเนินงาน ตามโครงการจัดงานประเพณีวันลอย</t>
  </si>
  <si>
    <t>เทศบาลตำบลพนางตุง</t>
  </si>
  <si>
    <t>รายงานรายละเอียดประมาณการรายจ่ายงบประมาณรายจ่ายทั่วไป</t>
  </si>
  <si>
    <t>อำเภอควนขนุน  จังหวัดพัทลุง</t>
  </si>
  <si>
    <t>เพื่อจ่ายเป็นเงินเพิ่มพิเศษสำหรับการสู้รบ (พ.ส.ร.) ให้กับพนักงาน</t>
  </si>
  <si>
    <t>เทศบาลที่มีสิทธิได้รับ จำนวน 1 อัตรา ตั้งจ่ายจากเงินรายได้</t>
  </si>
  <si>
    <t>โครงการป้องกันและลดอุบัติเหตุทางถนน</t>
  </si>
  <si>
    <t>โครงการสนับสนุนค่าใช้จ่ายในการบริหารสถานศึกษา</t>
  </si>
  <si>
    <t>โครงการจัดงานประเพณีวันลอยกระทง</t>
  </si>
  <si>
    <t>เงินเพิ่มสำหรับตำแหน่งที่มีเหตุพิเศษ ตำแหน่ง นิติกร (พ.ต.ก)</t>
  </si>
  <si>
    <t>เพื่อจ่ายเป็นค่ากระแสไฟฟ้า สำหรับประปาหมู่บ้านที่อยู่ในความ</t>
  </si>
  <si>
    <t>ดูแลของเทศบาล</t>
  </si>
  <si>
    <t>โครงการส่งนักกีฬาเข้าร่วมการแข่งขันในนามของเทศบาล</t>
  </si>
  <si>
    <t>แผนงานบริหารทั่วไป</t>
  </si>
  <si>
    <t>แผนงานสาธารณสุข</t>
  </si>
  <si>
    <t>แผนงานสร้างความเข้มแข็งชุมชน</t>
  </si>
  <si>
    <t>แผนงานการศาสนาวัฒนธรรมฯ</t>
  </si>
  <si>
    <t>ประมาณการรายรับ</t>
  </si>
  <si>
    <t>คงเหลืองบลงทุน</t>
  </si>
  <si>
    <t xml:space="preserve">เพื่อจ่ายเป็นค่าจัดซื้อวัสดุสำรวจเช่น บันไดอลูมิเนียม เทปวัดระยะ </t>
  </si>
  <si>
    <t>ตั้งจ่ายจากเงินรายได้</t>
  </si>
  <si>
    <t>12 เดือน จำนวน 1 อัตรา ตั้งจ่ายจากเงินรายได้</t>
  </si>
  <si>
    <t>ตามประกาศ ก.จ..ก.ท.,ก.อบต. เรื่องกำหนดมาตรฐานทั่วไปเกี่ยวกับหลักเกณฑ์การ</t>
  </si>
  <si>
    <t>ได้รับเงินเพิ่มการครองชีพชั่วคราว (ฉบับที่ 2) ลงวันที่ 18 มิถุนายน 2558</t>
  </si>
  <si>
    <t>เพื่อจ่ายเป็นเงินเพิ่มการครองชีพชั่วคราว ให้แก่พนักงานจ้าง</t>
  </si>
  <si>
    <t>ค่าก่อสร้างสิ่งสาธารณูปโภค</t>
  </si>
  <si>
    <t>ให้พนักงานส่วนท้องถิ่น ลูกจ้าง และพนักงานจ้างขององค์กรปกครองส่วนท้องถิ่น</t>
  </si>
  <si>
    <t>งานป้องกันภัยฝ่ายพลเรือนและระงับอัคคีภัย</t>
  </si>
  <si>
    <t>งานกิจการประปา</t>
  </si>
  <si>
    <t>ค่าใช้จ่ายในการเดินทางไปราชการ</t>
  </si>
  <si>
    <t xml:space="preserve">เพื่อจ่ายอุดหนุนเป็นค่าดำเนินภารกิจของเหล่ากาชาดจังหวัดพัทลุง </t>
  </si>
  <si>
    <t xml:space="preserve">ในการช่วยเหลือประชาชนที่ได้รับความเดือดร้อน ทั้งด้านการบรรเทาสาธารณภัย </t>
  </si>
  <si>
    <t>การสังคมสงเคราะห์ การพัฒนาคุณภาพชีวิต เด็ก สตรี คนชรา และผู้ด้อยโอกาส</t>
  </si>
  <si>
    <t>(1) อุดหนุนโรงเรียนบ้านธรรมเถียร</t>
  </si>
  <si>
    <t>เพื่อจ่ายเป็นค่าอาหารกลางวัน ให้กับนักเรียนโรงเรียนบ้าน</t>
  </si>
  <si>
    <t>(2) อุดหนุนโรงเรียนบ้านท่าช้าง</t>
  </si>
  <si>
    <t>(3) อุดหนุนโรงเรียนวัดไทรงาม</t>
  </si>
  <si>
    <t>เพื่อจ่ายเป็นค่าอาหารกลางวัน ให้กับนักเรียนโรงเรียนบ้านท่าช้าง</t>
  </si>
  <si>
    <t>เพื่อจ่ายเป็นค่าอาหารกลางวัน ให้กับนักเรียนโรงเรียนวัดไทรงาม</t>
  </si>
  <si>
    <t>(4) อุดหนุนโรงเรียนบ้านชายคลอง</t>
  </si>
  <si>
    <t>(5) อุดหนุนโรงเรียนบ้านควนพนางตุง</t>
  </si>
  <si>
    <t>(1) ค่าอาหารเสริม (นม) ศูนย์พัฒนาเด็กเล็กบ้านท่าช้าง</t>
  </si>
  <si>
    <t>(2) ค่าอาหารเสริม (นม) ศูนย์พัฒนาเด็กเล็กบ้านในยาง</t>
  </si>
  <si>
    <t>(3) ค่าอาหารเสริม (นม) ศูนย์อบรมเด็กก่อนเกณฑ์วัดธรรม</t>
  </si>
  <si>
    <t>สามัคคี</t>
  </si>
  <si>
    <t>(4) ค่าอาหารเสริม (นม) โรงเรียนบ้านธรรมเถียร</t>
  </si>
  <si>
    <t>เพื่อจ่ายเป็นค่าอาหารเสริม (นม) ให้กับเด็กนักเรียนโรงเรียนบ้าน</t>
  </si>
  <si>
    <t>เพื่อจ่ายเป็นค่าอาหารเสริม (นม) ให้กับเด็กปฐมวัยศูนย์อบรมเด็ก</t>
  </si>
  <si>
    <t>เพื่อจ่ายเป็นค่าอาหารเสริม (นม) ให้กับเด็กปฐมวัยศูนย์พัฒนา</t>
  </si>
  <si>
    <t>(5) ค่าอาหารเสริม (นม) โรงเรียนบ้านท่าช้าง</t>
  </si>
  <si>
    <t>(6) ค่าอาหารเสริม (นม) โรงเรียนวัดไทรงาม</t>
  </si>
  <si>
    <t>เพื่อจ่ายเป็นค่าอาหารเสริม (นม) ให้กับเด็กนักเรียนโรงเรียนวัด</t>
  </si>
  <si>
    <t>(7) ค่าอาหารเสริม (นม) โรงเรียนบ้านชายคลอง</t>
  </si>
  <si>
    <t>(8) ค่าอาหารเสริม (นม) โรงเรียนบ้านควนพนางตุง</t>
  </si>
  <si>
    <t>ประจำปีงบประมาณ พ.ศ.2560</t>
  </si>
  <si>
    <t>เพื่อจ่ายเป็นเงินประจำตำแหน่งให้แก่ปลัดเทศบาล ระดับกลาง</t>
  </si>
  <si>
    <t>จำนวน 7,000.- บาท ต่อเดือน 1 อัตรา หัวหน้าสำนักปลัดเทศบาล ระดับต้น</t>
  </si>
  <si>
    <t>จำนวน 3,500.- บาท ต่อเดือน 1 อัตรา หัวหน้าฝ่ายอำนวยการ ระดับต้น</t>
  </si>
  <si>
    <t>จำนวน 1,500.- บาท ต่อเดือน 1 อัตรา หัวหน้าฝ่ายปกครอง ระดับต้น จำนวน</t>
  </si>
  <si>
    <t>เพื่อจ่ายเป็นเงินค่าตอบแทนรายเดือนปลัดเทศบาล ระดับกลาง</t>
  </si>
  <si>
    <t>ครุภัณฑ์สำนักงาน</t>
  </si>
  <si>
    <t>เพื่อจ่ายเป็นค่าดำเนินงาน ตามโครงการพัฒนาศักยภาพการดำเนิน</t>
  </si>
  <si>
    <t>เพื่อจ่ายเป็นเงินประจำตำแหน่งให้แก่ ผู้อำนวยการกองการศึกษา</t>
  </si>
  <si>
    <t xml:space="preserve">ระดับต้น จำนวน 3,500.- บาท ต่อเดือน 1 อัตรา หัวหน้าฝ่ายบริหารการศึกษา </t>
  </si>
  <si>
    <t xml:space="preserve">ระดับต้น จำนวน 1,500.- บาท ต่อเดือน 1 อัตรา หัวหน้าฝ่ายส่งเสริมการศึกษา </t>
  </si>
  <si>
    <t>ศาสนา และวัฒนธรรม ระดับต้น จำนวน 1,500.- บาท ต่อเดือน 1 อัตรา ตาม</t>
  </si>
  <si>
    <t>ประกาศคณะกรรมการกลางพนักงานเทศบาล เรื่อง มาตรฐานทั่วไปเกี่ยวกับอัตรา</t>
  </si>
  <si>
    <t xml:space="preserve">เงินเดือน วิธีการจ่ายเงินเดือนและประโยชน์ตอบแทนอื่น (ฉบับที่ 7) ลงวันที่ 7 </t>
  </si>
  <si>
    <t>มีนาคม 2559 ตั้งจ่ายจากเงินรายได้</t>
  </si>
  <si>
    <t>เพื่อจ่ายเป็นเงินประจำตำแหน่งให้แก่ ผู้อำนวยการกองช่าง</t>
  </si>
  <si>
    <t>ระดับต้น จำนวน 3,500.- บาท ต่อเดือน 1 อัตรา หัวหน้าฝ่ายการโยธา</t>
  </si>
  <si>
    <t>ระดับต้น จำนวน 1,500.- บาท ต่อเดือน 1 อัตรา หัวหน้าฝ่ายแบบแผนและ</t>
  </si>
  <si>
    <t>คณะกรรมการกลางพนักงานเทศบาล เรื่อง มาตรฐานทั่วไปเกี่ยวกับอัตรา</t>
  </si>
  <si>
    <t>ก่อสร้าง ระดับต้น จำนวน 1,500.- บาท ต่อเดือน 1 อัตรา ตามประกาศ</t>
  </si>
  <si>
    <t>โครงการครอบครัวสัมพันธ์</t>
  </si>
  <si>
    <t>เพื่อจ่ายเป็นค่าดำเนินงานตามโครงการ ครอบครัวสัมพันธ์ เช่น</t>
  </si>
  <si>
    <t>เพื่อจ่ายเป็นเงินประจำตำแหน่งให้แก่ ผู้อำนวยการกองคลัง</t>
  </si>
  <si>
    <t>ระดับต้น จำนวน 3,500.- บาท ต่อเดือน 1 อัตรา หัวหน้าฝ่ายบริหารงานคลัง</t>
  </si>
  <si>
    <t>ระดับต้น จำนวน 1,500.- บาท ต่อเดือน 1 อัตรา หัวหน้าฝ่ายพัฒนารายได้</t>
  </si>
  <si>
    <t>ระดับต้น จำนวน 1,500.- บาท ต่อเดือน 1 อัตรา ตามประกาศคณะกรรมการ</t>
  </si>
  <si>
    <t>กลางพนักงานเทศบาล เรื่อง มาตรฐานทั่วไปเกี่ยวกับอัตราเงินเดือน วิธีการจ่าย</t>
  </si>
  <si>
    <t>เงินเดือนและประโยชน์ตอบแทนอื่น (ฉบับที่ 7) ลงวันที่ 7 มีนาคม 2559</t>
  </si>
  <si>
    <t>การปฏิบัติงาน และศึกษาดูงาน เช่น ค่าสมนาคุณวิทยากร ค่ายานพาหนะ ค่าเช่า</t>
  </si>
  <si>
    <t>และค่าใช้จ่ายอื่นที่จำเป็นในการฝึกอบรมและศึกษาดูงาน</t>
  </si>
  <si>
    <t>ทะเบียนทรัพย์สิน เช่น ค่าวัสดุ เครื่องเขียน และอุปกรณ์  แบบพิมพ์ การคัดลอก</t>
  </si>
  <si>
    <t xml:space="preserve">ข้อมูลที่ดิน การจัดทำแผนที่แม่บท การสำรวจ ภาคสนาม การจัดทำแผนที่ภาษี </t>
  </si>
  <si>
    <t>ค่าอาหาร ค่ายานพาหนะ ค่าจ้างเจ้าหน้าที่ผู้ปฏิบัติ หรือรายจ่ายอื่นที่อยู่ใน</t>
  </si>
  <si>
    <t>การจัดโครงการ</t>
  </si>
  <si>
    <t xml:space="preserve">ค่าสมนาคุณวิทยากร ค่าอาหาร ค่าอาหารว่างและเครื่องดื่ม ค่าวัสดุ เครื่องเขียน </t>
  </si>
  <si>
    <t>และอุปกรณ์ ค่าป้ายโครงการ เอกสารประชาสัมพันธ์ ค่ายานพาหนะ และค่าใช้จ่าย</t>
  </si>
  <si>
    <t>อื่นที่จำเป็นในการจัดโครงการ</t>
  </si>
  <si>
    <t>โครงการฝึกอบรมเพิ่มประสิทธิภาพการปฏิบัติงานและศึกษาดูงาน</t>
  </si>
  <si>
    <t xml:space="preserve">เพื่อจ่ายเป็นค่าใช้จ่ายในการจัดส่งนักกีฬา นักกรีฑา เข้าร่วม    </t>
  </si>
  <si>
    <t xml:space="preserve">เพื่อเป็นค่าใช้จ่ายในการบำรุง รักษา หรือซ่อมแซม ทรัพย์สิน </t>
  </si>
  <si>
    <t>รถขยะ 2 คัน</t>
  </si>
  <si>
    <t>45700*2</t>
  </si>
  <si>
    <t>รถยนต์นั่ง 2 คัน</t>
  </si>
  <si>
    <t>37200*2</t>
  </si>
  <si>
    <t>รถกู้ชีพ 1 คัน</t>
  </si>
  <si>
    <t>รถแทรกเตอร์ 1คัน</t>
  </si>
  <si>
    <t>รถเครื่อง 2 คัน</t>
  </si>
  <si>
    <t>3600*2</t>
  </si>
  <si>
    <t>เรือยนต์ 1 ลำ</t>
  </si>
  <si>
    <t>รถยนต์ 1 คัน</t>
  </si>
  <si>
    <t>แข่งขันในนามของเทศบาล และในนามของเทศบาลจัดร่วมกับอำเภอ เช่น กีฬาศูนย์</t>
  </si>
  <si>
    <t>พัฒนาเด็กเล็ก กีฬาไทคัพ กีฬาท้องถิ่นสัมพันธ์ กีฬาเทศบาลสัมพันธ์ ฯลฯ เพื่อจ่าย</t>
  </si>
  <si>
    <t>เป็นค่าอุปกรณ์กีฬา ค่าอาหาร ค่าอาหารและเครื่องดื่ม วันแข่งขันกีฬา และวันฝึก</t>
  </si>
  <si>
    <t xml:space="preserve">ซ้อม ค่าเวชภัณฑ์ ค่ายานพาหนะในการรับ -ส่งนักกีฬา ค่าชุดกีฬา ค่าวัสดุ อุปกรณ์ </t>
  </si>
  <si>
    <t>เบี้ยยังชีพผู้สูงอายุ</t>
  </si>
  <si>
    <t>เพื่อจ่ายเป็นค่าจัดการเรียนการสอน (วัสดุการศึกษา) เช่น สื่อการ</t>
  </si>
  <si>
    <t xml:space="preserve">เรียนการสอน วัสดุการศึกษาและเครื่องเล่นพัฒนาการเด็ก และอื่นๆที่เข้าประเภท </t>
  </si>
  <si>
    <t xml:space="preserve">เพื่อจ่ายเป็นค่าไฟฟ้า สำหรับอาคารสำนักงานเทศบาล </t>
  </si>
  <si>
    <t xml:space="preserve">และอาคารสถานที่ ที่อยู่ในความดูแลของเทศบาล </t>
  </si>
  <si>
    <t>เพื่อจ่ายเป็นค่าไฟฟ้า สำหรับสถานีสูบน้ำด้วยพลังไฟฟ้า</t>
  </si>
  <si>
    <t xml:space="preserve">ที่อยู่ในความดูแลของเทศบาล </t>
  </si>
  <si>
    <t>จำนวน 111,435 บาท</t>
  </si>
  <si>
    <t>ค่าบำรุงสมาคมสันนิบาตเทศบาลแห่งประเทศไทย</t>
  </si>
  <si>
    <t>ค่าใช้จ่ายในการเลือกตั้ง</t>
  </si>
  <si>
    <t>เพื่อเป็นค่าใช้จ่ายสําหรับการเลือกตั้งนายกเทศมนตรี และ</t>
  </si>
  <si>
    <t>สมาชิกสภาเทศบาล กรณีครบวาระ ได้แก่ ค่าวัสดุ เครื่องเขียน แบบพิมพ์ </t>
  </si>
  <si>
    <t>วัสดุคอมพิวเตอร์ วัสดุโฆษณา และเผยแพร่ ค่าจัดทําแผนพับไวนิล ตลอดจนสื่อ</t>
  </si>
  <si>
    <t>เทศบาล พ.ศ. 2554 และแก้ไขเพิ่มเติม (ฉบับที่ 2) พ.ศ.2557</t>
  </si>
  <si>
    <t xml:space="preserve">(สำนักปลัดเทศบาล) </t>
  </si>
  <si>
    <t>พนักงานเทศบาล ลูกจ้างประจำ และพนักงานจ้าง ในกรณีปฏิบัติงานเร่งด่วนจำเป็น</t>
  </si>
  <si>
    <t>เพื่อจ่ายเป็นเงินช่วยเหลือการศึกษาบุตรให้ แก่พนักงานเทศบาลและ</t>
  </si>
  <si>
    <t>เงินวิทยฐานะชำนาญการ</t>
  </si>
  <si>
    <t>เพื่อจ่ายเป็นเงินวิทยฐานะชำนาญการ ให้แก่พนักงานครูเทศบาล</t>
  </si>
  <si>
    <t>เพื่อจ่ายเป็นค่าใช้จ่ายในการจัดการศึกษา สำหรับศูนย์พัฒนาเด็ก</t>
  </si>
  <si>
    <t>เล็ก เช่น ค่าหนังสือเรียน อุปกรณ์การเรียน ค่าเครื่องแบบนักเรียน และค่ากิจกรรม</t>
  </si>
  <si>
    <t>พัฒนาผู้เรียน โดยมีรายการดังนี้</t>
  </si>
  <si>
    <t>ค่าหนังสือเรียน</t>
  </si>
  <si>
    <t>ค่าอุปกรณ์การเรียน</t>
  </si>
  <si>
    <t>ค่าเครื่องแบบนักเรียน</t>
  </si>
  <si>
    <t>ค่ากิจกรรมพัฒนาผู้เรียน</t>
  </si>
  <si>
    <t>โครงการจัดงานวันออกพรรษา</t>
  </si>
  <si>
    <t>เพื่อจ่ายเป็นค่าดำเนินงาน ตามโครงการจัดงานวันออกพรรษา</t>
  </si>
  <si>
    <t xml:space="preserve">เช่น  ค่าจ้างตกแต่งสถานที่ ค่าป้ายโครงการ ค่าเช่าเครื่องขยายเสียง ค่าเช่าเต็นท์ </t>
  </si>
  <si>
    <t>อัตรา ตามระเบียบกระทรวงมหาดไทย ว่าด้วยเงินเดือน เงินค่าตอบแทน และ</t>
  </si>
  <si>
    <t>ประโยชน์ตอบแทนอย่างอื่น ของนายกเทศมนตรี รองนายกเทศมนตรี ประธาน</t>
  </si>
  <si>
    <t>สภาเทศบาล รองประธานสภาเทศบาล สมาชิกสภาเทศบาล เลขานุการนายก</t>
  </si>
  <si>
    <t>เทศมนตรี ที่ปรึกษานายกเทศมนตรี และการจ่ายค่าเบี้ยประชุมกรรมการสภา</t>
  </si>
  <si>
    <t>เงินค่าตอบแทน และประโยชน์ตอบแทนอย่างอื่น ของนายกเทศมนตรี รองนายก</t>
  </si>
  <si>
    <t xml:space="preserve">เทศมนตรี ประธานสภาเทศบาล รองประธานสภาเทศบาล สมาชิกสภาเทศบาล </t>
  </si>
  <si>
    <t>เลขานุการนายกเทศมนตรี ที่ปรึกษานายกเทศมนตรี และการจ่ายค่าเบี้ยประชุม</t>
  </si>
  <si>
    <t>กรรมการสภาเทศบาล พ.ศ. 2554 และแก้ไขเพิ่มเติม (ฉบับที่ 2) พ.ศ.2557</t>
  </si>
  <si>
    <t>ว่าด้วยเงินเดือน เงินค่าตอบแทน และประโยชน์ตอบแทนอย่างอื่น ของนายกเทศ</t>
  </si>
  <si>
    <t>มนตรี รองนายกเทศมนตรี ประธานสภาเทศบาล รองประธานสภาเทศบาล สมาชิก</t>
  </si>
  <si>
    <t>สภาเทศบาล เลขานุการนายกเทศมนตรี ที่ปรึกษานายกเทศมนตรี และการจ่าย</t>
  </si>
  <si>
    <t xml:space="preserve">ค่าเบี้ยประชุมกรรมการสภาเทศบาล พ.ศ. 2554 และแก้ไขเพิ่มเติม (ฉบับที่ 2) </t>
  </si>
  <si>
    <t>พ.ศ.2557</t>
  </si>
  <si>
    <t xml:space="preserve">เทศมนตรีประธานสภาเทศบาล รองประธานสภาเทศบาล สมาชิกสภาเทศบาล </t>
  </si>
  <si>
    <t>เลขานุการ นายกเทศมนตรี ที่ปรึกษานายกเทศมนตรี และการจ่ายค่าเบี้ยประชุม</t>
  </si>
  <si>
    <t>ตามระเบียบกระทรวงมหาดไทย ว่าด้วยเงินเดือน เงินค่าตอบแทน และประโยชน์</t>
  </si>
  <si>
    <t xml:space="preserve">ตอบแทนอย่างอื่น ของนายกเทศมนตรี รองนายกเทศมนตรี ประธานสภาเทศบาล </t>
  </si>
  <si>
    <t>รองประธานสภาเทศบาล สมาชิกสภาเทศบาล เลขานุการนายกเทศมนตรี ที่ปรึกษา</t>
  </si>
  <si>
    <t>นายกเทศมนตรี และการจ่ายค่าเบี้ยประชุมกรรมการสภาเทศบาล พ.ศ. 2554 และ</t>
  </si>
  <si>
    <t>แก้ไขเพิ่มเติม (ฉบับที่ 2) พ.ศ.2557</t>
  </si>
  <si>
    <t xml:space="preserve">บริหารงานบุคคลส่วนท้องถิ่น (ฉบับที่ 5) พ.ศ.2558 ตั้งจ่ายจากเงินรายได้ </t>
  </si>
  <si>
    <t xml:space="preserve">1,500.- บาท ต่อเดือน 1 อัตรา ตามประกาศคณะกรรมการกลางพนักงานเทศบาล </t>
  </si>
  <si>
    <t>เรื่อง มาตรฐานทั่วไป เกี่ยวกับอัตราเงินเดือน วิธีการจ่ายเงินเดือน และประโยชน์</t>
  </si>
  <si>
    <t>ตอบแทนอื่น (ฉบับที่ 7) ลงวันที่ 7 มีนาคม 2559 ตั้งจ่ายจากเงินรายได้</t>
  </si>
  <si>
    <t>เรื่องหลักเกณฑ์ และเงื่อนไขเกี่ยวกับพนักงานจ้าง (ฉบับที่ 3) ตั้งจ่ายจากเงินรายได้</t>
  </si>
  <si>
    <t>ตามประกาศ ก.จ.,ก.ท.,ก.อบต.เรื่อง กำหนดมาตรฐานทั่วไปเกี่ยวกับหลักเกณฑ์การ</t>
  </si>
  <si>
    <t xml:space="preserve">ให้พนักงานส่วนท้องถิ่น ลูกจ้าง และพนักงานจ้างขององค์กรปกครองส่วนท้องถิ่น </t>
  </si>
  <si>
    <t xml:space="preserve">ได้รับเงินเพิ่มการครองชีพชั่วคราว (ฉบับที่ 2) ลงวันที่ 18 มิถุนายน 2558 </t>
  </si>
  <si>
    <t>จำนวน 7,000.- บาท ต่อเดือน 1 อัตรา ตามประกาศคณะกรรมการกลางพนักงาน</t>
  </si>
  <si>
    <t>เทศบาล เรื่อง มาตรฐานทั่วไป เกี่ยวกับอัตราเงินเดือน วิธีการจ่ายเงินเดือน และ</t>
  </si>
  <si>
    <t>ประโยชน์ตอบแทนอื่น (ฉบับที่ 7) ลงวันที่ 7 มีนาคม 2559 ตั้งจ่ายจากเงินรายได้</t>
  </si>
  <si>
    <t xml:space="preserve"> - เพื่อจ่ายเป็นเงินประโยชน์ตอบแทนอื่น สำหรับพนักงานเทศบาล</t>
  </si>
  <si>
    <t xml:space="preserve"> - เพื่อจ่ายเป็นค่าตอบแทน ให้กับผู้ปฏิบัติราชการอันเป็นประโยชน์</t>
  </si>
  <si>
    <t>พิเศษนอกเวลาราชการปกติ ตามระเบียบกระทรวงมหาดไทย ว่าด้วยการเบิกจ่ายเงิน</t>
  </si>
  <si>
    <t>ตอบแทนการปฏิบัติงานนอกเวลาราชการขององค์กรปกครองส่วนท้องถิ่น พ.ศ.2559</t>
  </si>
  <si>
    <t>ว่าด้วยเงินสวัสดิการเกี่ยวกับการศึกษาบุตรของพนักงานส่วนท้องถิ่น พ.ศ. 2541</t>
  </si>
  <si>
    <t>และแก้ไขเพิ่มเติม (ฉบับที่ 3) พ.ศ.2549 ตั้งจ่ายจากเงินรายได้</t>
  </si>
  <si>
    <t xml:space="preserve"> - เป็นไปตามระเบียบกระทรวงมหาดไทย ว่าด้วยค่าใช้จ่ายในการ</t>
  </si>
  <si>
    <t>เพื่อจ่ายเป็นค่าเช่า/ค่าเช่าซื้อบ้าน ให้กับพนักงานเทศบาล ที่มีสิทธิ</t>
  </si>
  <si>
    <t xml:space="preserve">1.ค่ารับรอง จำนวน 50,000 บาท </t>
  </si>
  <si>
    <t xml:space="preserve">2.ค่าเลี้ยงรับรอง จำนวน 60,000 บาท </t>
  </si>
  <si>
    <t>เพื่อจ่ายเป็นค่าอาหาร ค่าเครื่องดื่มต่างๆ เครื่องใช้ ในการเลี้ยง</t>
  </si>
  <si>
    <t>รับรอง และค่าบริการอื่นๆ ซึ่งจำเป็นต้องจ่าย ที่เกี่ยวกับการเลี้ยงรับรองในการ</t>
  </si>
  <si>
    <t>กฏหมาย หรือตามระเบียบ หรือหนังสือสั่งการของกระทรวงมหาดไทยหรือการ</t>
  </si>
  <si>
    <t>3.ค่าใช้จ่ายในพิธีทางศาสนา/รัฐพิธีต่างๆ จำนวน 50,000 บาท</t>
  </si>
  <si>
    <t>เพื่อจ่ายเป็นค่าใช้จ่ายในการจัดกิจกรรม เฉลิมฉลองในวันสำคัญของ</t>
  </si>
  <si>
    <t xml:space="preserve">ชาติศาสนา และพระมหากษัตริย์ งานรับเสด็จเชื้อพระวงศ์ทุกพระองค์ และงานรัฐพิธี </t>
  </si>
  <si>
    <t>ต่างๆ เช่น วันปิยะมหาราช และวันสำคัญ อื่นๆค่าพานพุ่ม ค่าพวงมาลาค่าเครื่อง</t>
  </si>
  <si>
    <t>สักการะบูชา ค่าพระบรมสาทิสลักษณ์ พระบรมฉายาลักษณ์ ค่าใช้จ่ายอื่นๆที่จำเป็น</t>
  </si>
  <si>
    <t>ฝึกอบรม และการเข้ารับการฝึกอบรมของเจ้าหน้าที่ท้องถิ่น พ.ศ.2557</t>
  </si>
  <si>
    <t>ลงวันที่ 27 มิถุนายน 2559</t>
  </si>
  <si>
    <t xml:space="preserve">ปฏิบัติตามหนังสือ กรมส่งเสริมการปกครองท้องถิ่น ที่ มท 0808.2/ว 1248 </t>
  </si>
  <si>
    <t>ปกครองท้องถิ่น ที่ มท 0808.2/ว 1248 ลงวันที่ 27 มิถุนายน 2559</t>
  </si>
  <si>
    <t>การปกครองท้องถิ่น ที่ มท 0808.2/ว 1248 ลงวันที่ 27 มิถุนายน 2559</t>
  </si>
  <si>
    <t>เสริมการปกครองท้องถิ่น ที่ มท 0808.2/ว 1248 ลงวันที่ 27 มิถุนายน 2559</t>
  </si>
  <si>
    <t>เพื่อจ่ายเป็นค่าดำเนินงานตามโครงการสัมมนาเชิงปฏิบัติการ การ</t>
  </si>
  <si>
    <t>โครงการ ค่าอาหาร ค่าอาหารว่างและเครื่องดื่ม ค่าใช้จ่ายอื่นที่จำเป็นในการจัด</t>
  </si>
  <si>
    <t xml:space="preserve">โครงการ </t>
  </si>
  <si>
    <t xml:space="preserve"> - เป็นไปตามระเบียบกระทรวงมหาดไทย ว่าด้วยการจัดทำแผน</t>
  </si>
  <si>
    <t>เดือนประจำปี จำนวน 6 อัตรา ตามประกาศ ก.ท. เรื่องมาตรฐานกลางการบริหาร</t>
  </si>
  <si>
    <t>งานบุคคลส่วนท้องถิ่น (ฉบับที่ 5) พ.ศ.2558 ตั้งจ่ายจากเงินรายได้ (กองคลัง)</t>
  </si>
  <si>
    <t>เบิกจ่ายได้ จำนวน 2 ราย ตามระเบียบกระทรวงมหาดไทย ว่าด้วยค่าเช่าบ้านของ</t>
  </si>
  <si>
    <t>และลูกจ้างประจำ ผู้มีสิทธิเบิกได้ ตามระเบียบกระทรวงมหาดไทย ว่าด้วยเงิน</t>
  </si>
  <si>
    <t>สวัสดิการ เกี่ยวกับการศึกษาบุตรของพนักงานส่วนท้องถิ่น พ.ศ.2541 และแก้ไข</t>
  </si>
  <si>
    <t>เพิ่มเติม (ฉบับที่ 3) พ.ศ.2549 ตั้งจ่ายจากเงินรายได้</t>
  </si>
  <si>
    <t>เพื่อจ่ายเป็นค่าใช้จ่ายในการเดินทางไปราชการในราชอาณาจักร</t>
  </si>
  <si>
    <t>และนอกราชอาณาจักร เช่น ค่าเบี้ยเลี้ยงเดินทาง ค่าพาหนะ ค่าเช่าที่พัก ค่าบริการ</t>
  </si>
  <si>
    <t xml:space="preserve">จอดรถ ณ ท่าอากาศยาน ค่าผ่านทางด่วนพิเศษ ค่าธรรมเนียมในการใช้สนามบิน </t>
  </si>
  <si>
    <t>ค่าลงทะเบียนต่างๆและเพื่อจ่ายเป็นค่าใช้จ่ายอื่นๆในการเดินทางไปราชการหรือไป</t>
  </si>
  <si>
    <t>ปฏิบัติตามระเบียบกระทรวงมหาดไทย ว่าด้วยค่าใช้จ่ายในการเดินทางไปราชการ</t>
  </si>
  <si>
    <t>ของเจ้าหน้าที่ท้องถิ่น พ.ศ.2555 และที่แก้ไขเพิ่มเติมถึง (ฉบับที่3) พ.ศ.2559</t>
  </si>
  <si>
    <t>อบรมสัมมนา หรือไปศึกษาดูงาน หรือสอบคัดเลือกของเจ้าหน้าที่ท้องถิ่น โดยถือ</t>
  </si>
  <si>
    <t>โครงการจัดทำแผนที่ภาษีและทะเบียนทรัพย์สิน</t>
  </si>
  <si>
    <t>ของเจ้าหน้าที่ท้องถิ่น พ.ศ.2555 และที่แก้ไขเพิ่มเติมถึง (ฉบับที่ 3) พ.ศ.2559</t>
  </si>
  <si>
    <t xml:space="preserve">เพื่อจ่ายเป็นค่าวัสดุน้ำมันเชื้อเพลิง และหล่อลื่น วัสดุสิ้นเปลืองได้แก่ </t>
  </si>
  <si>
    <t>สิ่งของที่โดยสภาพ มีลักษณะเมื่อใช้แล้วย่อมสิ้นเปลืองหมดไปแปรสภาพหรือเปลี่ยน</t>
  </si>
  <si>
    <t xml:space="preserve">สภาพไปในระยะเวลาอันสั้นหรือไม่คงสภาพเดิม เช่น แก๊สหุงต้ม น้ำมัน เชื้อเพลิง </t>
  </si>
  <si>
    <t>น้ำมันดีเซล น้ำมันเบนซิน น้ำมันจารบี น้ำมันเครื่อง ถ่าน ก๊าสและอื่นๆ ที่เข้า</t>
  </si>
  <si>
    <t xml:space="preserve">ประเภทรายจ่ายนี้ โดยถือปฏิบัติตาม หนังสือกระทรวงมหาดไทยที่ มท 0808.2/ว </t>
  </si>
  <si>
    <t xml:space="preserve">เพื่อจ่ายเป็นค่าวัสดุสำนักงาน ประกอบด้วยวัสดุคงทน ได้แก่ </t>
  </si>
  <si>
    <t>สิ่งของที่โดยสภาพมีลักษณะคงทน แต่ตามปกติมีอายุการใช้งานไม่ยืนนาน หรือเมื่อ</t>
  </si>
  <si>
    <t>นำไปใช้แล้วเกิดความชำรุดเสียหาย เช่น หนังสือ เครื่องคิดเลขขนาดเล็ก เครื่องเจาะ</t>
  </si>
  <si>
    <t xml:space="preserve">กระดาษขนาดเล็ก ที่เย็บกระดาษขนาดเล็ก ไม้บรรทัดเหล็ก กรรไกร เก้าอี้พลาสติก </t>
  </si>
  <si>
    <t>แปลงลบกระดานดำ ตรายาง ที่ถูพื้น กุญแจ พระบรมฉายาลักษณ์ แผ่นป้ายชื่อ</t>
  </si>
  <si>
    <t xml:space="preserve">สำนักงาน หรือหน่วยงาน แผ่นป้ายจราจร หรือแผ่นป้ายต่างๆ พระพุทธรูป ฯลฯ </t>
  </si>
  <si>
    <t>รวมทั้งวัสดุสิ้นเปลืองได้แก่ สิ่งของที่โดยสภาพมีลักษณะเมื่อใช้แล้วย่อมสิ้นเปลือง</t>
  </si>
  <si>
    <t xml:space="preserve">หมดไป แปรสภาพหรือเปลี่ยนสภาพไปในระยะเวลาอันสั้นหรือไม่คงสภาพเดิม เช่น </t>
  </si>
  <si>
    <t xml:space="preserve">กระดาษ หมึก ดินสอ ปากกา ยางลบ น้ำยาลบคำผิด เทป กาว ลวดเย็บกระดาษ </t>
  </si>
  <si>
    <t xml:space="preserve">เพื่อจ่ายเป็นค่าวัสดุไฟฟ้า และวิทยุ ประกอบด้วยวัสดุคงทนได้แก่ </t>
  </si>
  <si>
    <t>นำไปใช้แล้วเกิดความชำรุดเสียหาย เช่น ไมโครโฟน ขาตั้งไมโครโฟน เครื่องวัดแรง</t>
  </si>
  <si>
    <t>ดันไฟฟ้า เครื่องประจุไฟฟ้า ฯลฯ วัสดุสิ้นเปลืองได้แก่ สิ่งของที่โดยสภาพมีลักษณะ</t>
  </si>
  <si>
    <t>เมื่อใช้แล้วย่อมสิ้นเปลืองหมดไป แปรสภาพ หรือเปลี่ยนสภาพไปในระยะเวลาอันสั้น</t>
  </si>
  <si>
    <t xml:space="preserve">หรือไม่คงสภาพเดิม เช่น ฟิวส์  เทปพันสายไฟฟ้า สายไฟฟ้า หลอดไฟฟ้า ปลั๊กไฟฟ้า </t>
  </si>
  <si>
    <t>สวิตซ์ไฟฟ้า เบรกเกอร์ ฯลฯ วัสดุประกอบและอะไหล่ ได้แก่ สิ่งของที่ใช้เป็นอุปกรณ์</t>
  </si>
  <si>
    <t>ประกอบ หรืออะไหล่สำหรับการซ่อมแซมบำรุงรักษาทรัพย์สิน ให้กลับคืนสภาพ</t>
  </si>
  <si>
    <t xml:space="preserve">เพื่อจ่ายเป็นค่าวัสดุงานบ้านงานครัว ประกอบด้วยวัสดุคงทน ได้แก่ </t>
  </si>
  <si>
    <t>สิ่งของที่โดยสภาพมีลักษณะคงทนแต่ตามปกติมีอายุการใช้งานไม่ยืนนาน หรือเมื่อ</t>
  </si>
  <si>
    <t xml:space="preserve">นำไปใช้แล้วเกิดความชำรุดเสียหาย เช่น หม้อ กระทะ กะละมัง ตะหลิว  มีด ถัง ถาด </t>
  </si>
  <si>
    <t>กังแก๊ส ฯลฯ รวมทั้งวัสดุสิ้นเปลือง ได้แก่ สิ่งของที่โดยสภาพมีลักษณะเมื่อใช้แล้วย่อม</t>
  </si>
  <si>
    <t>สิ้นเปลืองหมดไป แปรสภาพหรือเปลี่ยนสภาพไปในระยะเวลาอันสั้น หรือไม่คงสภาพ</t>
  </si>
  <si>
    <t>เดิม เช่น ผงซักฟอก สบู่ น้ำยาดับกลิ่น แปรง ไม้กวาด ผ้าปูโต๊ะ น้ำจืดที่ซื้อจากเอกชน</t>
  </si>
  <si>
    <t xml:space="preserve">ฯลฯ โดยถือปฏิบัติตามหนังสือ กรมส่งเสริมการปกครองท้องถิ่น ที่ มท 0808.2/ว </t>
  </si>
  <si>
    <t>1248 ลงวันที่ 27 มิถุนายน 2559</t>
  </si>
  <si>
    <t>สมุด น้ำหมึกปริ้นท์ คลิป แฟ้ม ธงชาติ ฯลฯ โดยถือปฏิบัติตามหนังสือ กรมส่งเสริม</t>
  </si>
  <si>
    <t>ดังเดิม เช่น ดอกลำโพง แผงวงจร ผังแสดงวงจรต่างๆแผงบังคับทางไฟ ฯลฯ โดยถือ</t>
  </si>
  <si>
    <t xml:space="preserve">โดยถือปฏิบัติตามหนังสือ กรมส่งเสริมการปกครองท้องถิ่น ที่ มท 0808.2/ว 1248 </t>
  </si>
  <si>
    <t>ที่โดยสภาพมีลักษณะคงทน แต่ตามปกติมีอายุการใช้งานไม่ยืนนานหรือเมื่อนำไปใช้</t>
  </si>
  <si>
    <t>แล้วเกิดความชำรุดเสียหาย เช่น จอบ เสียม ฯลฯ วัสดุสิ้นเปลือง ได้แก่ สิ่งของที่โดย</t>
  </si>
  <si>
    <t>สภาพมีลักษณะเมื่อใช้แล้วย่อมสิ้นเปลืองหมดไป แปรสภาพหรือเปลี่ยนสภาพไปใน</t>
  </si>
  <si>
    <t>ระยะเวลาอันสั้นหรือไม่คงสภาพเดิม เช่น ทราย หิน ไม้ สังกะสี อิฐ ปูนซีเมนต์ ฯลฯ</t>
  </si>
  <si>
    <t>เพื่อจ่ายเป็นค่าวัสดุก่อสร้าง ประกอบด้วยวัสดุคงทน ได้แก่ สิ่งของ</t>
  </si>
  <si>
    <t>เพื่อจ่ายเป็นค่าวัสดุยานพาหนะและขนส่ง ประกอบด้วยวัสดุคงทน</t>
  </si>
  <si>
    <t>ได้แก่ สิ่งของที่โดยสภาพมีลักษณะคงทนแต่ตามปกติมีอายุการใช้งานไม่ยืนนาน หรือ</t>
  </si>
  <si>
    <t>เมื่อนำไปใช้แล้วเกิดความชำรุดเสียหาย เช่น ไขควง ประแจ แม่แรง กุญแจปากตาย</t>
  </si>
  <si>
    <t>คีมล้อค กระจกโค้งมน สัญญาณไฟกระพริบ สัญญาณไฟฉุกเฉิน กรวยจราจร ฯลฯ</t>
  </si>
  <si>
    <t>หมดไป แปรสภาพหรือเปลี่ยนสภาพไปในระยะเวลาอันสั้นหรือไม่คงสภาพเดิม เช่น</t>
  </si>
  <si>
    <t>ยางรถยนต์ น้ำมันเบรก สายไมล์ เพลา ฯลฯ วัสดุ อุปกรณ์ประกอบอะไหล่ สำหรับ</t>
  </si>
  <si>
    <t xml:space="preserve">การซ่อมแซมทรัพย์สินให้กลับคืนสภาพดังเดิม เช่น หม้อน้ำ หัวเทียน แบตเตอรรี่ ล้อ </t>
  </si>
  <si>
    <t>ไฟหน้า ไฟเบรค กระจกมองข้าง ฯลฯ โดยถือปฏิบัติตาม หนังสือ กรมส่งเสริมการ</t>
  </si>
  <si>
    <t xml:space="preserve">1555 ลงวันที่ 22 มีนาคม 2560 และหนังสือ กรมส่งเสริมการปกครองท้องถิ่น ที่ </t>
  </si>
  <si>
    <t>มท 0808.2/ว 1248 ลงวันที่ 27 มิถุนายน 2559</t>
  </si>
  <si>
    <t>เพื่อจ่ายเป็นค่าวัสดุการเกษตร ประกอบด้วยวัสดุคงทน ได้แก่สิ่งของ</t>
  </si>
  <si>
    <t>ที่โดยสภาพมีลักษณะคงทนแต่ตามปกติมีอายุการใช้งานไม่ยืนนาน หรือเมื่อนำไปใช้</t>
  </si>
  <si>
    <t>แล้วเกิดความชำรุดเสียหาย เช่น บัวรดน้ำ ผ้าใบ ฯลฯ วัสดุสิ้นเปลืองได้แก่ สิ่งของที่</t>
  </si>
  <si>
    <t>โดยสภาพ มีลักษณะเมื่อใช้แล้วย่อมสิ้นเปลืองหมดไปแปรสภาพหรือเปลี่ยนสภาพไป</t>
  </si>
  <si>
    <t>ในระยะเวลาอันสั้นหรือไม่คงสภาพเดิม เช่น พันธุ์พืช วัสดุเพาะชำ พันธุ์สัตว์ปีก</t>
  </si>
  <si>
    <t xml:space="preserve">พันธุ์สัตว์น้ำ ฯลฯ โดยถือปฏิบัติตาม หนังสือ กรมส่งเสริมการปกครองท้องถิ่น ที่ </t>
  </si>
  <si>
    <t>เพื่อจ่ายเป็นค่าวัสดุโฆษณาและเผยแพร่ ประกอบด้วยวัสดุคงทน</t>
  </si>
  <si>
    <t>ได้แก่สิ่งของที่โดยสภาพมีลักษณะคงทนแต่ตามปกติมีอายุการใช้งานไม่ยืนนาน หรือ</t>
  </si>
  <si>
    <t>เมื่อนำไปใช้แล้วเกิดความชำรุดเสียหาย เช่น ขาตั้งกล้อง เลนส์ซูม กระเป๋าใส่กล้อง</t>
  </si>
  <si>
    <t>ถ่ายรูป ฯลฯ วัสดุสิ้นเปลืองได้แก่ สิ่งของที่โดยสภาพ มีลักษณะเมื่อใช้แล้วย่อมสิ้น</t>
  </si>
  <si>
    <t xml:space="preserve">เปลืองหมดไปแปรสภาพหรือเปลี่ยนสภาพไปในระยะเวลาอันสั้นหรือไม่คงสภาพเดิม </t>
  </si>
  <si>
    <t>เช่น พู่กัน สี กระดาษเขียนโปสเตอร์ เมมโมรี่การ์ด ภาพถ่ายดาวเทียม ฯลฯ โดยถือ</t>
  </si>
  <si>
    <t xml:space="preserve">ปฏิบัติตาม หนังสือ กรมส่งเสริมการปกครองท้องถิ่น ที่ มท 0808.2/ว 1248 </t>
  </si>
  <si>
    <t xml:space="preserve">ลงวันที่ 27 มิถุนายน 2559 </t>
  </si>
  <si>
    <t xml:space="preserve">เพื่อจ่ายเป็นค่าวัสดุเครื่องแต่งกาย ประกอบด้วยวัสดุคงทนได้แก่ </t>
  </si>
  <si>
    <t xml:space="preserve">เพื่อจ่ายเป็นค่าวัสดุคอมพิวเตอร์ ประกอบด้วยวัสดุคงทนได้แก่ </t>
  </si>
  <si>
    <t>นำไปใช้แล้วเกิดความชำรุดเสียหาย เช่น แผ่นหรือจานบันทึกข้อมูล แผ่นกรองแสง</t>
  </si>
  <si>
    <t>แป้นพิมพ์ เมาส์ ฯลฯ วัสดุสิ้นเปลืองได้แก่ สิ่งของที่โดยสภาพ มีลักษณะเมื่อใช้แล้ว</t>
  </si>
  <si>
    <t>ย่อมสิ้นเปลืองหมดไปแปรสภาพหรือเปลี่ยนสภาพไปในระยะเวลาอันสั้นหรือไม่คง</t>
  </si>
  <si>
    <t>สภาพเดิม เช่น อุปกรณ์บันทึกข้อมูล เทปบันทึกข้อมูล หัวพิมพ์หรือแถบพิมพ์สำหรับ</t>
  </si>
  <si>
    <t>เครื่องคอมพิวเตอร์แบบเลเซอร์ กระดาษต่อเนื่อง สายเคเบิล ฯลฯ วัสดุประกอบ</t>
  </si>
  <si>
    <t>อะไหล่ได้แก่สิ่งของที่ใช้เป็นอุปกรณ์ประกอบหรืออะไหล่สำหรับการซ่อมแซมบำรุง</t>
  </si>
  <si>
    <t>รักษาทรัพย์สินให้คืนกลับสภาพดังเดิม เช่น หน่วยประมวลผล ฮาร์ดดิสก์ ซีดีดรอม</t>
  </si>
  <si>
    <t>ไดร์ฟ เมนบอร์ด เครื่องกระจายสัญญาณ ฯลฯ โดยถือปฏิบัติตาม หนังสือ กรมส่ง</t>
  </si>
  <si>
    <t>ปิดแก๊ส ฯลฯ ที่ไม่เข้าลักษณะประเภทตามรูปแบบ และการจำแนกรายจ่าย แต่มี</t>
  </si>
  <si>
    <t>0808.2/ว 1248 ลงวันที่ 27 มิถุนายน 2559</t>
  </si>
  <si>
    <t xml:space="preserve"> - เป็นไปตามหนังสือกรมส่งเสริมการปกครองท้องถิ่น ด่วนที่สุด ที่ </t>
  </si>
  <si>
    <t>เพื่อจ่ายเป็นค่าใช้จ่ายในการดำเนินโครงการป้องกันและลดอุบัติเหตุ</t>
  </si>
  <si>
    <t>มท 0804.5/ว 1634 ลงวันที่ 22 กันยายน 2557</t>
  </si>
  <si>
    <t>เดือนประจำปี จำนวน  4 อัตรา ตามประกาศ ก.ท. เรื่องมาตรฐานกลางการ</t>
  </si>
  <si>
    <t>โดยคำนวณตั้งจ่ายไว้ไม่เกิน 12 เดือน จำนวน 4 อัตรา ตามประกาศ (ก.ท.จ.พัทลุง)</t>
  </si>
  <si>
    <t>พนักงานเทศบาล และพนักงานจ้าง ในกรณีปฏิบัติงานเร่งด่วนจำเป็นพิเศษนอกเวลา</t>
  </si>
  <si>
    <t>ราชการปกติ ตามระเบียบกระทรวงมหาดไทย ว่าด้วยการเบิกจ่ายเงินตอบแทนการ</t>
  </si>
  <si>
    <t>ปฏิบัติงานนอกเวลาราชการขององค์กรปกครองส่วนท้องถิ่น พ.ศ.2559</t>
  </si>
  <si>
    <t xml:space="preserve">เวลา นกหวีด เสาตาข่ายกีฬา ฯลฯ โดยถือปฏิบัติตาม หนังสือ กรมส่งเสริมการ </t>
  </si>
  <si>
    <t>เดือนประจำปี จำนวน  6 อัตรา ตามประกาศ ก.ท. เรื่องมาตรฐานกลางการ</t>
  </si>
  <si>
    <t xml:space="preserve">โดยคำนวณตั้งจ่ายไว้ไม่เกิน 12 เดือน จำนวน 3 อัตรา ตามประกาศ (ก.ท.จ.พัทลุง) </t>
  </si>
  <si>
    <t>เรื่องหลักเกณฑ์และเงื่อนไขเกี่ยวกับพนักงานจ้าง (ฉบับที่ 3)  ตั้งจ่ายจากเงินรายได้</t>
  </si>
  <si>
    <t xml:space="preserve">ข้าราชการครูและบุคลากรทางการศึกษา ตามพระราชบัญญัติเงินเดือน เงินวิทยฐานะ </t>
  </si>
  <si>
    <t>และเงินประจำตำแหน่งข้าราชการครูและบุคลากรทางการศึกษา พ.ศ.2547 และ</t>
  </si>
  <si>
    <t>แก้ไขเพิ่มเติมถึง (ฉบับที่ 3) พ.ศ.2558</t>
  </si>
  <si>
    <t>ประกาศ ก.จ.,ก.ท.ก.อบต. เรื่องกำหนดมาตรฐานทั่วไปเกี่ยวกับหลักเกณฑ์การให้</t>
  </si>
  <si>
    <t xml:space="preserve">พนักงานส่วนท้องถิ่น ลูกจ้าง และพนักงานจ้างขององค์กรปกครองส่วนท้องถิ่น </t>
  </si>
  <si>
    <t xml:space="preserve">ได้รับเงินเพิ่มการครองชีพชั่วคราว (ฉบับที่ 2) ลงวันที่ 18 มิถุนายน 2558  </t>
  </si>
  <si>
    <t>ตั้งจ่ายจากเงินอุดหนุนทั่วไป</t>
  </si>
  <si>
    <t>งานศึกษาไม่กำหนดระดับ</t>
  </si>
  <si>
    <t>โครงการจัดงานวันเด็กแห่งชาติ</t>
  </si>
  <si>
    <t>เพื่อจ่ายเป็นค่าใช้จ่ายในการดำเนินโครงการจัดงานวันเด็กแห่งชาติ</t>
  </si>
  <si>
    <t>เช่น ค่าของขวัญ ของรางวัล ค่าวัสดุอุปกรณ์ ค่าตกแต่งสถานที่ ค่าอาหาร ค่าอาหาร</t>
  </si>
  <si>
    <t>ว่างและเครื่องดื่ม ค่าเช่าเครื่องขยายเสียง ค่าเช่าเต็นท์ ค่าป้ายโครงการ และค่าใช้</t>
  </si>
  <si>
    <t>จ่ายอื่นๆที่เกี่ยวข้อง ฯลฯ</t>
  </si>
  <si>
    <t xml:space="preserve">จัดงาน การจัดการแข่งขันกีฬา และการส่งนักกีฬาเข้าร่วมแข่งขันกีฬาขององค์กร </t>
  </si>
  <si>
    <t>ปกครองส่วนท้องถิ่น พ.ศ.2559</t>
  </si>
  <si>
    <t xml:space="preserve">โครงการ การบริการการแพทย์ฉุกเฉิน (EMS) </t>
  </si>
  <si>
    <t>โครงการสัตว์ปลอดโรค คนปลอดภัยจากพิษสุนัขบ้า ตามพระ</t>
  </si>
  <si>
    <t>เพื่อจ่ายเป็นค่าดำเนินงาน ตามโครงการ การบริการการแพทย์</t>
  </si>
  <si>
    <t>ฉุกเฉิน (EMS) เช่น ค่าวัสดุ อุปกรณ์ ค่าตอบแทนการปฏิบัติงาน ในการบริการการ</t>
  </si>
  <si>
    <t>แพทย์ฉุกเฉินของเจ้าหน้าที่หน่วยกู้ชีพ ค่าลงทะเบียนฝึกอบรมเพิ่มประสิทธิภาพการ</t>
  </si>
  <si>
    <t>เพื่อจ่ายเป็นค่าดำเนินงาน ตามโครงการสัตว์ปลอดโรค คนปลอดภัย</t>
  </si>
  <si>
    <t>ที่ มท 0810.5/ว 1042 ลงวันที่ 10 เมษายน 2561</t>
  </si>
  <si>
    <t>ลงวันที่ 17 กันยายน 2553</t>
  </si>
  <si>
    <t>(กองการศึกษา)</t>
  </si>
  <si>
    <t>บริหารงานบุคคลส่วนท้องถิ่น (ฉบับที่ 5) พ.ศ.2558 ตั้งจ่ายจากเงินรายได้ (กองช่าง)</t>
  </si>
  <si>
    <t xml:space="preserve">จัดทำเอกสาร หนังสือ คู่มือต่างๆค่าจ้างเหมาเป่าล้างบ่อบาดาล ค่าจ้างออกแบบ </t>
  </si>
  <si>
    <t>รวมทั้งค่าจ้างเหมาบุคคลภายนอก เป็นค่าใช้จ่ายที่เทศบาลไม่สามารถดำเนินการ</t>
  </si>
  <si>
    <t>เองได้ และเข้าประเภทรายจ่ายนี้</t>
  </si>
  <si>
    <t xml:space="preserve">ตลับเมตร ฯลฯ โดยถือปฏิบัติตาม หนังสือ กรมส่งเสริมการปกครองท้องถิ่น ที่ มท </t>
  </si>
  <si>
    <t>จัดโครงการ (สำนักปลัดเทศบาล)</t>
  </si>
  <si>
    <t>โครงการจัดการแข่งขันกีฬาต้านยาเสพติด</t>
  </si>
  <si>
    <t>เพื่อจ่ายเป็นค่าดำเนินงาน ตามโครงการจัดการแข่งขันกีฬาต้าน</t>
  </si>
  <si>
    <t xml:space="preserve">ยาเสพติด เช่น ค่าอุปกรณ์กีฬา ค่าถ้วยรางวัล ค่าเหรียญรางวัล ค่าวัสดุ อุปกรณ์ </t>
  </si>
  <si>
    <t>ค่าอาหาร ค่าอาหารและเครื่องดื่ม ค่าเวชภัณฑ์ ค่าตอบแทนกรรมการตัดสินกีฬา</t>
  </si>
  <si>
    <t>และค่าใช้จ่ายอื่นๆที่จำเป็นในการจัดโครงการ</t>
  </si>
  <si>
    <t>โครงการส่งนักกีฬาเข้าร่วมการแข่งขันกีฬาสำหรับผู้พิการ</t>
  </si>
  <si>
    <t xml:space="preserve">เพื่อจ่ายเป็นค่าใช้จ่ายในส่งนักกีฬาเข้าร่วมการแข่งขันกีฬาสำหรับ   </t>
  </si>
  <si>
    <t>ผู้พิการ เช่น ค่าชุดกีฬา ค่าอาหารและเครื่องดื่ม สำหรับนักกีฬา และค่าใช้จ่ายอื่นๆ</t>
  </si>
  <si>
    <t>ที่จำเป็นในการจัดโครงการ (สำนักปลัด)</t>
  </si>
  <si>
    <t>ค่าจ้างเหมาไฟฟ้าประดับ ค่าอาหารว่างและเครื่องดื่ม และค่าใช้จ่ายอื่นๆที่จำเป็นใน</t>
  </si>
  <si>
    <t>โครงการอบรมยุวชนอาสาสมัครนำเที่ยวในท้องถิ่น</t>
  </si>
  <si>
    <t>เพื่อจ่ายเป็นค่าดำเนินงาน ตามโครงการอบรมยุวชนอาสาสมัคร</t>
  </si>
  <si>
    <t>นำเที่ยวในท้องถิ่น เช่น ค่าใช้จ่ายเกี่ยวกับการใช้และการตกแต่งสถานที่อบรม ค่า</t>
  </si>
  <si>
    <t>ใช้จ่ายในพิธีเปิด ค่าวัสดุ เครื่องเขียน อุปกรณ์ ค่าถ่ายเอกสาร ค่าพิมพ์เอกสารและ</t>
  </si>
  <si>
    <t>สิ่งพิมพ์ ค่ากระเป๋าบรรจุเอกสารสำหรับผู้เข้ารับการอบรม ค่าอาหาร ค่าอาหารว่าง</t>
  </si>
  <si>
    <t>และเครื่องดื่ม ค่าสมนาคุณวิทยากร ค่ายานพาหนะ ค่าใช้จ่ายอื่นๆที่จำเป็นในการ</t>
  </si>
  <si>
    <t>กระทง เช่น ค่าเช่าเครื่องขยายเสียง เครื่องปั่นไฟฟ้า ค่าจ้างเหมาตกแต่งสถานที่</t>
  </si>
  <si>
    <t>ค่าป้ายโครงการ ค่าเงินรางวัล ค่าตอบแทนกรรมการตัดสิน ค่าสมนาคุณพิธีกร</t>
  </si>
  <si>
    <t>ค่าอาหาร ค่าอาหารว่างและเครื่องดื่ม ค่าเช่าเต็นท์พร้อมโต๊ะเก้าอี้ และค่าใช้จ่าย</t>
  </si>
  <si>
    <t>อื่นๆที่จำเป็นในการจัดโครงการ</t>
  </si>
  <si>
    <t>โครงการอนุรักษ์และขยายพันธุ์สัตว์น้ำจืด</t>
  </si>
  <si>
    <t>เพื่อจ่ายเป็นค่าดำเนินงาน ตามโครงการอนุรักษ์และขยายพันธุ์สัตว์</t>
  </si>
  <si>
    <t>โครงการพัฒนาศักยภาพการดำเนินงานของศูนย์บริการและ</t>
  </si>
  <si>
    <t>ถ่ายทอดเทคโนโลยีการเกษตรประจำตำบลพนางตุง</t>
  </si>
  <si>
    <t>งานของศูนย์บริการและถ่ายทอดเทคโนโลยีการเกษตรประจำตำบลพนางตุง จ่ายเป็น</t>
  </si>
  <si>
    <t>ค่าป้ายโครงการ ค่าป้ายบอร์ดประจำศูนย์ฯ ค่าอาหาร ค่าอาหารว่างและเครื่องดื่ม</t>
  </si>
  <si>
    <t>จัดโครงการ</t>
  </si>
  <si>
    <t>ค่ายานพาหนะ ค่าสมนาคุณวิทยากร ค่าเช่าที่พัก และค่าใช้จ่ายอื่นๆที่จำเป็นในการ</t>
  </si>
  <si>
    <t xml:space="preserve"> - ระเบียบกระทรวงมหาดไทย ว่าด้วยหลักเกณฑ์การจ่ายเงิน</t>
  </si>
  <si>
    <t>สงเคราะห์เพื่อการยังชีพขององค์กรปกครองส่วนท้องถิ่น พ.ศ.2548</t>
  </si>
  <si>
    <t xml:space="preserve"> - หนังสือกรมส่งเสริมการปกครองท้องถิ่น ที่ มท 0891.3/ว</t>
  </si>
  <si>
    <t>118 ลงวันที่ 15 มกราคม พ.ศ.2556 เรื่องซักซ้อมแนวทางปฏิบัติตามระเบียบ</t>
  </si>
  <si>
    <t>กระทรวงมหาดไทย ว่าด้วยหลักเกณฑ์การจ่ายเงินเบี้ยยังชีพขององค์กรปกครอง</t>
  </si>
  <si>
    <t>ส่วนท้องถิ่น พ.ศ.2553</t>
  </si>
  <si>
    <t xml:space="preserve"> - หนังสือกรมส่งเสริมการปกครองท้องถิ่น ที่ มท 0810.6/ว</t>
  </si>
  <si>
    <t>2076 ลงวันที่ 5 กรกฎาคม 2561 เรื่องซักซ้อมแนวทางการตั้งงบประมาณ</t>
  </si>
  <si>
    <t>รายจ่ายประจำปีงบประมาณ พ.ศ.2562 เงินอุดหนุนทั่วไป เงินอุดหนุนสำหรับ</t>
  </si>
  <si>
    <t>โครงการเสริมสร้างสวัสดิการทางสังคมให้แก่ผู้พิการและทุพพลภาพ โครงการ</t>
  </si>
  <si>
    <t>สนับสนุนการจัดสวัสดิการทางสังคมแก่ผู้ด้อยโอกาสทางสังคม และโครงการ</t>
  </si>
  <si>
    <t>สร้างหลักประกันด้านรายได้ให้แก่ผู้สูงอายุ</t>
  </si>
  <si>
    <t>พ.ศ.2561 เงินอุดหนุนค่าใช้จ่ายสนับสนุนการสร้างหลักประกันรายได้ให้แก่</t>
  </si>
  <si>
    <t>มหาดไทย ว่าด้วยหลักเกณฑ์การจ่ายเงินเบี้ยยังชีพผู้สูงอายุขององค์กร</t>
  </si>
  <si>
    <t>องค์กรปกครองส่วนท้องถิ่นไว้แล้ว โดยจ่ายอัตราเบี้ยยังชีพรายเดือนแบบขั้น</t>
  </si>
  <si>
    <t>บันไดสำหรับผู้สูงอายุ โดย</t>
  </si>
  <si>
    <t>ผู้สูงอายุ 60-69 จะได้รับ 600 บาท</t>
  </si>
  <si>
    <t>ผู้สูงอายุ 70-79 จะได้รับ 700 บาท</t>
  </si>
  <si>
    <t>ผู้สูงอายุ 80-89 จะได้รับ 800 บาท</t>
  </si>
  <si>
    <t>และผู้สูงอายุ 90 ปีขึ้นไป จะได้รับ 1,000 บาท</t>
  </si>
  <si>
    <t>ที่มีอายุ 60 ปีบริบูรณ์ขึ้นไปที่มีคุณสมบัติครบถ้วน ตามระเบียบกระทรวง</t>
  </si>
  <si>
    <t xml:space="preserve">ผู้สูงอายุ และรายการเงินอุดหนุนค่าใช้จ่ายสนับสนุนสวัสดิการทางสังคมให้แก่ </t>
  </si>
  <si>
    <t>เบี้ยความพิการให้คนพิการขององค์กรปกครองส่วนท้องถิ่น (ฉบับที่ 2)</t>
  </si>
  <si>
    <t>พ.ศ.2559</t>
  </si>
  <si>
    <t xml:space="preserve"> - หนังสือกระทรวงมหาดไทย ด่วนมาก ที่ มท 0891.3/ว</t>
  </si>
  <si>
    <t>3609 ลงวันที่ 24 มิถุนายน 2559 เรื่อง แนวทางการจ่ายเบี้ยความพิการ ตาม</t>
  </si>
  <si>
    <t>ระเบียบกระทรวงมหาดไทย ว่าด้วยหลักเกณฑ์การจ่ายเบี้ยความพิการให้คน</t>
  </si>
  <si>
    <t>พิการขององค์กรปกครองส่วนท้องถิ่น พ.ศ.2553 (ฉบับที่ 2) พ.ศ.2559</t>
  </si>
  <si>
    <t xml:space="preserve"> - หนังสือกรมส่งเสริมการปกครองท้องถิ่น ด่วนมาก ที่ มท</t>
  </si>
  <si>
    <t>1234 ลงวันที่ 23 มิถุนายน 2560 เรื่อง การซักซ้อมแนวทางการตั้งงบประมาณ</t>
  </si>
  <si>
    <t>0891.2/ว 1502 ลงวันที่ 2 สิงหาคม พ.ศ.2559 เรื่อง การซักซ้อมแนวทาง</t>
  </si>
  <si>
    <t>การตั้งงบประมาณรายจ่ายประจำปีงบประมาณ พ.ศ.2561 เงินอุดหนุนค่าใช้</t>
  </si>
  <si>
    <t>จ่ายสนับสนุนการสร้างหลักประกันรายได้แก่ผู้สูงอายุและรายการเงินอุดหนุน</t>
  </si>
  <si>
    <t>เพื่อรองรับการจัดสวัสดิการเบี้ยความพิการให้คนพิการที่มีสิทธิตามหลักเกณฑ์</t>
  </si>
  <si>
    <t>ที่กำหนดที่ได้แสดงความจำนงโดยการขอขึ้นทะเบียนเพื่อขอรับเงินเบี้ยความ</t>
  </si>
  <si>
    <t>พิการไว้กับองค์กรปกครองส่วนท้องถิ่นแล้ว โดยคนพิการที่มีสิทธิจะได้รับเบี้ย</t>
  </si>
  <si>
    <t>ความพิการคนละ 800 บาทต่อเดือน</t>
  </si>
  <si>
    <t>ดำเนินการเพื่อรองรับการสงเคราะห์เบี้ยยังชีพผู้ป่วยเอดส์ให้แก่</t>
  </si>
  <si>
    <t>หรือถูกทอดทิ้งขาดผู้อุปการะดูแล ไม่สามารถประกอบอาชีพเลี้ยงตัวเองได้ โดย</t>
  </si>
  <si>
    <t>ผู้ป่วยเอดส์มีสิทธิจะได้รับเบี้ยยังชีพ คนละ 500 บาทต่อเดือน ครบทั้ง 12 เดือน</t>
  </si>
  <si>
    <t>0891.3/ว 1381 ลงวันที่ 2 กรกฎาคม 2558</t>
  </si>
  <si>
    <t>0891.3/ว 1468 ลงวันที่ 27 กรกฎาคม 2559</t>
  </si>
  <si>
    <t>0810.6/ว 1198 ลงวันที่ 20 มิถุนายน 2560</t>
  </si>
  <si>
    <t xml:space="preserve"> - ระเบียบกระทรวงมหาดไทย ว่าด้วยค่าใช้จ่ายเพื่อช่วยเหลือ</t>
  </si>
  <si>
    <t xml:space="preserve"> - หนังสือกระทรวงมหาดไทย ด่วนที่สุด ที่ มท 0808.2/ว</t>
  </si>
  <si>
    <t>0684 ลงวันที่ 8 กุมภาพันธ์ 2560</t>
  </si>
  <si>
    <t xml:space="preserve"> - หนังสือกรมส่งเสริมการปกครองท้องถิ่น ด่วนที่สุด ที่ มท 0810.</t>
  </si>
  <si>
    <t>เงินชดเชยสัญญาแบบปรับราคา (ค่าK)</t>
  </si>
  <si>
    <t>เพื่อจ่ายเป็นเงินชดเชยสัญญาแบบปรับค่าได้ ตามหนังสือ กค (กวจ)</t>
  </si>
  <si>
    <t>0405.2/ว 110 ลงวันที่ 5 มีนาคม 2561 เรื่องซักซ้อมแนวทางปฏิบัติในการกำหนด</t>
  </si>
  <si>
    <t>เงื่อนไขและหลักเกณฑ์สัญญาแบบปรับราคาได้ (ค่าK)</t>
  </si>
  <si>
    <t>ตั้งจ่ายไว้ จำนวน 4,320 บาท เพื่อจ่ายเป็นเงินเพิ่มพิเศษสำหรับ</t>
  </si>
  <si>
    <t>การสู้รบ (พ.ส.ร.) ให้กับพนักงานเทศบาลที่มีสิทธิได้รับ จำนวน 1 อัตรา ตั้งจ่าย</t>
  </si>
  <si>
    <t xml:space="preserve">จากเงินรายได้ (สำนักปลัดเทศบาล) </t>
  </si>
  <si>
    <t>ตั้งจ่ายไว้ จำนวน 54,000 บาท เพื่อจ่ายเป็นเงินเพิ่มสำหรับ</t>
  </si>
  <si>
    <t>ตำแหน่งที่มีเหตุพิเศษ ตำแหน่ง นิติกร (พ.ต.ก) จำนวน 1 อัตรา ตั้งจ่ายจาก</t>
  </si>
  <si>
    <t xml:space="preserve">เงินรายได้ (สำนักปลัดเทศบาล) </t>
  </si>
  <si>
    <t>ผู้พิการ และทุพพลภาพ ดำเนินการเพื่อรองรับการจัดสวัสดิการให้แก่ผู้สูงอายุ</t>
  </si>
  <si>
    <t>ปกครองส่วนท้องถิ่น พ.ศ.2552 และได้ขึ้นทะเบียนขอรับเงินเบี้ยยังชีพไว้กับ</t>
  </si>
  <si>
    <t xml:space="preserve">เงินเพิ่มพิเศษสำหรับการสู้รบ (พ.ส.ร.) </t>
  </si>
  <si>
    <t xml:space="preserve">ลูกจ้างประจำ นายกเทศมนตรีที่มีสิทธิได้รับ ตามระเบียบกระทรวงมหาดไทย </t>
  </si>
  <si>
    <t xml:space="preserve"> - เป็นไปตามแผนพัฒนาท้องถิ่น (พ.ศ.2561-2565) </t>
  </si>
  <si>
    <t xml:space="preserve"> - เป็นไปตามแผนพัฒนาท้องถิ่น (พ.ศ.2561-2565) หน้าที่ 164 ลำดับที่ 2</t>
  </si>
  <si>
    <t>เบี้ยยังชีพผู้สูงอายุขององค์กรปกครองส่วนท้องถิ่น พ.ศ.2552 แก้ไขเพิ่มเติมถึง</t>
  </si>
  <si>
    <t>(ฉบับที่ 4) พ.ศ.2562</t>
  </si>
  <si>
    <t>เบี้ยความพิการให้คนพิการขององค์กรปกครองส่วนท้องถิ่น พ.ศ.2553 แก้ไข</t>
  </si>
  <si>
    <t>เพิ่มเติมถึง (ฉบับที่ 4) พ.ศ.2562</t>
  </si>
  <si>
    <t>หน้าที่ 164 ลำดับที่ 3</t>
  </si>
  <si>
    <t>เพิ่มเติมถึง (ฉบับที่ 2) พ.ศ.2561</t>
  </si>
  <si>
    <t>จำนวน 3,500 บาท ต่อเดือน จำนวน 2 อัตรา ตามบัญชีอัตราเงินวิทยฐานะของ</t>
  </si>
  <si>
    <t>ต่างๆ ค่าประกันภัย ค่าเช่าอาคารราชพัสดุ ค่าจ้างเหมาจัดทำ VTR แนะนำสถานที่</t>
  </si>
  <si>
    <t>โครงการสัมมนาเชิงปฏิบัติการ การจัดทำแผนพัฒนาท้องถิ่น</t>
  </si>
  <si>
    <t>จัดทำแผนพัฒนาท้องถิ่น เช่น ค่าวัสดุ เครื่องเขียน และอุปกรณ์ ค่าจัดทำป้าย</t>
  </si>
  <si>
    <t>หน้าที่ 189 ลำดับที่ 1</t>
  </si>
  <si>
    <t>พัฒนาท้องถิ่น พ.ศ.2548 และแก้ไขเพิ่มเติม (ฉบับที่ 3) พ.ศ. 2561</t>
  </si>
  <si>
    <t xml:space="preserve"> - เป็นไปตามแผนพัฒนาท้องถิ่น (พ.ศ.2561-2565) หน้าที่ </t>
  </si>
  <si>
    <t>189 ลำดับที่ 2</t>
  </si>
  <si>
    <t>หน้าที่ 171 ลำดับที่ 1</t>
  </si>
  <si>
    <t>การตรวจประเมินผลงานที่เกิดจากการปฏิบัติหน้าที่ การประเมินวิทยฐานะชำนาญ</t>
  </si>
  <si>
    <t>เบิกจ่ายได้จำนวน 2 ราย ตามระเบียบกระทรวงมหาดไทย ว่าด้วยค่าเช่าบ้านของ</t>
  </si>
  <si>
    <t>ผู้มีสิทธิเบิกได้ ตามระเบียบกระทรวงมหาดไทย ว่าด้วยเงินสวัสดิการ เกี่ยวกับการ</t>
  </si>
  <si>
    <t xml:space="preserve">ศึกษาบุตรของพนักงานส่วนท้องถิ่น พ.ศ.2541 และแก้ไขเพิ่มเติม (ฉบับที่ 3) พ.ศ.2549 </t>
  </si>
  <si>
    <t>ข้าราชการส่วนท้องถิ่น (ฉบับที่ 4) พ.ศ.2562 ตั้งจ่ายจากเงินรายได้</t>
  </si>
  <si>
    <t>การพิเศษ/วิทยฐานะเชี่ยวชาญ ฯลฯ</t>
  </si>
  <si>
    <t>หน้าที่ 155 ลำดับที่ 18</t>
  </si>
  <si>
    <t>หน้าที่ 154 ลำดับที่ 17</t>
  </si>
  <si>
    <t>หน้าที่ 153 ลำดับที่ 16</t>
  </si>
  <si>
    <t>หน้าที่ 153 ลำดับที่ 15</t>
  </si>
  <si>
    <t>หน้าที่ 152 ลำดับที่ 14</t>
  </si>
  <si>
    <t>หน้าที่ 159 ลำดับที่ 1</t>
  </si>
  <si>
    <t xml:space="preserve">ปณิธาน ศาสตราจารย์ ดร.สมเด็จพระเจ้าน้องนางเธอเจ้าฟ้าจุฬาภรณวลัยลักษณ์ </t>
  </si>
  <si>
    <t>อัครราชกุมารี กรมพระศรีสว่างควัตร วรขัตติยราชนารี</t>
  </si>
  <si>
    <t>จากพิษสุนัขบ้า ตามพระปณิธาน ศาสตราจารย์ ดร.สมเด็จพระเจ้าน้องนางเธอเจ้าฟ้า</t>
  </si>
  <si>
    <t xml:space="preserve">จุฬาภรณวลัยลักษณ์ อัครราชกุมารี กรมพระศรีสว่างควัตร วรขัตติยราชนารี เช่น </t>
  </si>
  <si>
    <t>หน้าที่ 159 ลำดับที่ 2</t>
  </si>
  <si>
    <t>หน้าที่ 161 ลำดับที่ 1</t>
  </si>
  <si>
    <t>หน้าที่ 169 ลำดับที่ 8</t>
  </si>
  <si>
    <t>หน้าที่ 169 ลำดับที่ 9</t>
  </si>
  <si>
    <t>หน้าที่ 170 ลำดับที่ 11</t>
  </si>
  <si>
    <t>หน้าที่ 167 ลำดับที่ 4</t>
  </si>
  <si>
    <t>หน้าที่ 167 ลำดับที่ 5</t>
  </si>
  <si>
    <t>หน้าที่ 148 ลำดับที่ 5</t>
  </si>
  <si>
    <t>ศึกษาบุตรของพนักงานส่วนท้องถิ่น พ.ศ.2541 และแก้ไขเพิ่มเติม (ฉบับที่ 3) พ.ศ.2549</t>
  </si>
  <si>
    <t>เพื่อจ่ายเป็นค่าจ้างออกแบบหรือควบคุมงานก่อสร้าง</t>
  </si>
  <si>
    <t>ค่าออกแบบ ค่าควบคุมงานที่จ่ายให้แก่เอกชน นิติบุคคล หรือ</t>
  </si>
  <si>
    <t>บุคคลภายนอก เพื่อให้ได้มาซึ่งสิ่งก่อสร้าง</t>
  </si>
  <si>
    <t>ค่าจ้างออกแบบ หรือควบคุมงานก่อสร้าง</t>
  </si>
  <si>
    <t>หน้าที่ 142 ลำดับที่ 1</t>
  </si>
  <si>
    <t>เพื่อจ่ายเป็นค่าใช้จ่ายเกี่ยวกับระบบอินเตอร์เน็ต สำหรับศูนย์</t>
  </si>
  <si>
    <t>และค่าใช้จ่ายอื่นๆ ที่เข้าประเภทรายจ่ายนี้</t>
  </si>
  <si>
    <t xml:space="preserve"> - มีช่องเชื่อมต่อ (Interface) แบบ USB 2.0 หรือดีกว่า ไม่น้อยกว่า 3 ช่อง</t>
  </si>
  <si>
    <t xml:space="preserve">เพื่อจ่ายเป็นค่าใช้จ่ายในการพัฒนาผู้ประกอบวิชาชีพครูที่สังกัด </t>
  </si>
  <si>
    <t>ค่าใช้จ่ายในการจัดการจราจร</t>
  </si>
  <si>
    <t>เพื่อเป็นค่าใช้จ่ายในการแก้ไขปัญหาเกี่ยวกับการจราจร ที่ประชาชน</t>
  </si>
  <si>
    <t xml:space="preserve">ได้รับประโยชน์โดยตรง เช่น การทาสีตีเส้น สัญญาณไฟจราจร สามเหลี่ยมหยุดตรวจ </t>
  </si>
  <si>
    <t>ป้ายจราจร กระจกโค้งจราจร กระบองไฟจราจร กรวยจราจร แผงกั้นจราจร แผง</t>
  </si>
  <si>
    <t>พลาสติกใส่น้ำ เสาล้มลุกจราจร เสื้อจราจร ยางชะลอความเร็ว หรืออุปกรณ์ที่ใช้ใน</t>
  </si>
  <si>
    <t>ลงวันที่ 28 มิถุนายน 2562</t>
  </si>
  <si>
    <t xml:space="preserve"> - หนังสือกระทรวงมหาดไทย ที่ มท 0808.2/ว 3215 </t>
  </si>
  <si>
    <t>ลงวันที่ 6 มิถุนายน 2559</t>
  </si>
  <si>
    <t xml:space="preserve"> - ประกาศคณะกรรมการการแพทย์ฉุกเฉินฯลงวันที่ 16 ตุลาคม 2560</t>
  </si>
  <si>
    <t>และที่แก้ไขเพิ่มเติมถึง (ฉบับที่ 2) พ.ศ.2561</t>
  </si>
  <si>
    <t>มท 0801.4/ว 4202 ลงวันที่ 25 ธันวาคม 2561</t>
  </si>
  <si>
    <t>ลงวันที่ 6 กรกฎาคม 2561</t>
  </si>
  <si>
    <t>ผู้บริหารท้องถิ่น พ.ศ. 2562</t>
  </si>
  <si>
    <t>ประโยชน์ตอบแทนอื่นเป็นกรณีพิเศษ อันมีลักษณะเป็นเงินรางวัลประจำปี แก่พนักงาน</t>
  </si>
  <si>
    <t>ส่วนท้องถิ่นให้เป็นรายจ่ายอื่นขององค์กรปกครองส่วนท้องถิ่น พ.ศ.2557</t>
  </si>
  <si>
    <t>รายจ่ายอื่นขององค์กรปกครองส่วนท้องถิ่น พ.ศ.2557</t>
  </si>
  <si>
    <t>พนักงานเทศบาล และพนักงานจ้าง กองการศึกษา (เป็นเงิน 10,000 บาท) ตั้งจ่าย</t>
  </si>
  <si>
    <t>ตอบแทนอื่นเป็นกรณีพิเศษ อันมีลักษณะเป็นเงินรางวัลประจำปี แก่พนักงานส่วนท้องถิ่น</t>
  </si>
  <si>
    <t>ให้เป็นรายจ่ายอื่นขององค์กรปกครองส่วนท้องถิ่น พ.ศ.2557</t>
  </si>
  <si>
    <t xml:space="preserve">ลูกจ้างประจำ พนักงานจ้างเป็นกรณีพิเศษ สำนักปลัดเทศบาล (เป็นเงิน 10,000 บาท) </t>
  </si>
  <si>
    <t>กระทรวงมหาดไทย ว่าด้วยการกำหนดเงินประโยชน์ตอบแทนอื่น เป็นกรณีพิเศษ</t>
  </si>
  <si>
    <t>องค์กรปกครองส่วนท้องถิ่น พ.ศ.2557</t>
  </si>
  <si>
    <t>อันมีลักษณะเป็นเงินรางวัลประจำปี แก่พนักงานส่วนท้องถิ่นให้เป็นรายจ่ายอื่นของ</t>
  </si>
  <si>
    <t xml:space="preserve"> - พระราชบัญญัติประกันสังคม พ.ศ.2533</t>
  </si>
  <si>
    <t xml:space="preserve">เพื่อส่งเป็นเงินสมทบกองทุนประกันสังคม ในอัตราร้อยละห้าของ </t>
  </si>
  <si>
    <t xml:space="preserve"> - หนังสือสำนักงาน ก.จ.ก.ท.และก.อบต.ด่วนที่สุดที่ มท 0809.5/ว 9</t>
  </si>
  <si>
    <t>ลงวันที่ 22 มกราคม 2557</t>
  </si>
  <si>
    <t xml:space="preserve"> - หนังสือสำนักงาน ก.จ.ก.ท.และก.อบต.ด่วนที่สุดที่ มท 0809.5/ว 81</t>
  </si>
  <si>
    <t>ลงวันที่ 10 กรกฎาคม 2557</t>
  </si>
  <si>
    <t xml:space="preserve"> - หนังสือกรมส่งเสริมการปกครองท้องถิ่น ด่วนที่สุดที่ มท 0808.2/ว 4172</t>
  </si>
  <si>
    <t>ลงวันที่ 24 ธันวาคม 2561</t>
  </si>
  <si>
    <t xml:space="preserve"> - ระเบียบกระทรวงมหาดไทย ว่าด้วยการตั้งงบประมาณของ</t>
  </si>
  <si>
    <t>ลงวันที่ 16 กรกฎาคม 2557</t>
  </si>
  <si>
    <t xml:space="preserve">หลักประกันสุขภาพแห่งชาติ โดยประชากรในเขตเทศบาลตำบลพนางตุง ข้อมูล </t>
  </si>
  <si>
    <t xml:space="preserve">ว 0190 เรื่อง การตั้งงบประมาณสมทบกองทุนหลักประกันสุขภาพระดับท้องถิ่น </t>
  </si>
  <si>
    <t xml:space="preserve"> - หนังสือ สำนักงานหลักประกันสุขภาพแห่งชาติ ที่ สปสช.5.33/</t>
  </si>
  <si>
    <t>ยกเว้นประเภทพันธบัตร เงินกู้ เงินที่มีผู้อุทิศให้/เงินบริจาค และเงินอุดหนุน</t>
  </si>
  <si>
    <t xml:space="preserve">ท้องถิ่น (กบท.) โดยคำนวณตั้งจ่ายร้อยละ 2 ประมาณการรายรับทุกหมวด ทุกประเภท  </t>
  </si>
  <si>
    <t>ลงวันที่ 29 มีนาคม 2556</t>
  </si>
  <si>
    <t>เพื่อจ่ายเป็นเงินบำเหน็จลูกจ้างประจำ จำนวน 1 อัตรา ตั้งจ่ายจาก</t>
  </si>
  <si>
    <t xml:space="preserve"> - พระราชบัญญัติการเลือกตั้งสมาชิกสภาท้องถิ่นหรือ</t>
  </si>
  <si>
    <t xml:space="preserve"> - หนังสือกระทรวงมหาดไทย ที่ มท 0808.2/ว 3675 </t>
  </si>
  <si>
    <t>ระเบียบ หรือหนังสือสั่งการดังนี้</t>
  </si>
  <si>
    <t xml:space="preserve">เพื่อจ่ายเป็นเงินช่วยเหลือเบี้ยยังชีพผู้สูงอายุ โดยถือปฏิบัติตามกฎหมาย </t>
  </si>
  <si>
    <t>โดยถือปฏิบัติตามกฎหมาย ระเบียบ หรือหนังสือสั่งการดังนี้</t>
  </si>
  <si>
    <t xml:space="preserve"> - หนังสือกรมส่งเสริมการปกครองท้องถิ่น ด่วนที่สุด ที่ มท</t>
  </si>
  <si>
    <t>ตั้งจ่ายจากเงินรายได้ โดยถือปฏิบัติตามกฎหมาย ระเบียบ หรือหนังสือสั่งการ ดังนี้</t>
  </si>
  <si>
    <t>เงินรายได้ โดยถือปฏิบัติตามหนังสือกรมส่งเสริมการปกครองท้องถิ่น ที่ มท 0808.5/ว 896</t>
  </si>
  <si>
    <t>ตั้งจ่ายจากเงินรายได้ โดยถือปฏิบัติตามระเบียบกระทรวงมหาดไทย ว่าด้วยการกำหนดเงิน</t>
  </si>
  <si>
    <t xml:space="preserve">ประชาสัมพันธ์ต่างๆและค่าใช้จ่ายอื่นๆ ที่เกี่ยวข้อง โดยถือปฏิบัติตามกฎหมาย </t>
  </si>
  <si>
    <t>ระเบียบ หรือหนังสือสั่งการ ดังนี้</t>
  </si>
  <si>
    <t>ประเภทรายจ่ายนี้ โดยถือปฏิบัติตามกฎหมาย ระเบียบ หรือหนังสือสั่งการ ดังนี้</t>
  </si>
  <si>
    <t xml:space="preserve"> - หนังสือกรมส่งเสริมการปกครองท้องถิ่น ด่วนที่สุด ที่  </t>
  </si>
  <si>
    <t>จากเงินรายได้ โดยถือปฏิบัติตามระเบียบกระทรวงมหาดไทย ว่าด้วยการกำหนดเงินประโยชน์</t>
  </si>
  <si>
    <t>พนักงานเทศบาล และพนักงานจ้าง กองช่าง ตั้งจ่ายจากเงินรายได้ โดยถือปฏิบัติตามระเบียบ</t>
  </si>
  <si>
    <t xml:space="preserve"> - หนังสือกระทรวงมหาดไทยที่ มท 0891.3/ว 2826</t>
  </si>
  <si>
    <t xml:space="preserve">ปฏิบัติหน้าที่ ค่าใช้จ่ายอื่นๆที่จำเป็นในการจัดโครงการ โดยถือปฏิบัติตามกฎหมาย </t>
  </si>
  <si>
    <t xml:space="preserve"> - หนังสือกรมส่งเสริมการปกครองท้องถิ่น ด่วนที่สุด </t>
  </si>
  <si>
    <t>ปกครองส่วนท้องถิ่น</t>
  </si>
  <si>
    <t>ความจำเป็นต้องใช้ในกิจการของเทศบาล โดยถือปฏิบัติตามหนังสือกรมส่งเสริม</t>
  </si>
  <si>
    <t>หน้าที่ 164 ลำดับที่ 4</t>
  </si>
  <si>
    <t>เงินสมทบกองทุนเงินทดแทน</t>
  </si>
  <si>
    <t xml:space="preserve">เพื่อส่งเป็นเงินสมทบกองทุนเงินทดแทน ในอัตราร้อยละศูนย์จุดสองของ </t>
  </si>
  <si>
    <t xml:space="preserve">ค่าจ้างโดยประมาณทั้งปี เพื่อให้ความคุ้มครองแก่ลูกจ้าง ที่ประสบอันตราย เจ็บป่วย </t>
  </si>
  <si>
    <t xml:space="preserve"> - พระราชบัญญัติเงินทดแทน (ฉบับที่ 2) พ.ศ.2561</t>
  </si>
  <si>
    <t>ค่าจ้างพนักงานจ้าง พร้อมกับหักค่าจ้าง ส่งเป็นเงินสมทบในอัตราเดียว</t>
  </si>
  <si>
    <t>ศูนย์พัฒนาเด็กเล็กขององค์กรปกครองส่วนท้องถิ่น</t>
  </si>
  <si>
    <t xml:space="preserve">ศูนย์พัฒนาเด็กเล็กขององค์กรปกครองส่วนท้องถิ่น อัตราคนละ 10,000 บาท </t>
  </si>
  <si>
    <t xml:space="preserve">(1) จ่ายเป็นค่าอาหารกลางวัน ให้กับนักเรียน ยอด </t>
  </si>
  <si>
    <t>(2) ค่าจัดการเรียนการสอน (รายหัว)</t>
  </si>
  <si>
    <t xml:space="preserve">ค่าใช้จ่ายในการพัฒนาผู้ประกอบวิชาชีพครูที่สังกัด </t>
  </si>
  <si>
    <t>รายจ่ายนี้ ตั้งจ่ายจากเงินอุดหนุนทั่วไป</t>
  </si>
  <si>
    <t>(3) ค่าใช้จ่ายในการจัดการศึกษาสำหรับศูนย์พัฒนาเด็กเล็ก</t>
  </si>
  <si>
    <t xml:space="preserve"> - เพื่อจ่ายเป็นเงินประโยชน์ตอบแทนอื่น เป็นกรณีพิเศษ ให้แก่</t>
  </si>
  <si>
    <t xml:space="preserve">พัฒนาเด็กเล็ก ศูนย์อบรมเด็กก่อนเกณฑ์ของเทศบาลตำบลพนางตุง </t>
  </si>
  <si>
    <t>ตายหรือ สูญหาย อันเนื่องมาจากการทำงานให้แก่นายจ้าง โดยถือปฏิบัติตาม</t>
  </si>
  <si>
    <t>ท้องถิ่น พ.ศ.2560</t>
  </si>
  <si>
    <t>นำไปใช้แล้วเกิดความชำรุดเสียหาย เช่น เครื่องแต่งกายชุดปฏิบัติงานของบุคลากรหรือ</t>
  </si>
  <si>
    <t xml:space="preserve">เครื่องแบบตามมาตรฐานการแพทย์ฉุกเฉิน วัสดุอื่นที่จำเป็นต้องใช้ในการปฏิบัติงาน </t>
  </si>
  <si>
    <t>เช่น ถุงมือยางหรือหนัง ผ้าปิดปาก-ปิดจมูก ฯลฯ โดยถือปฏิบัติตาม ระเบียบ</t>
  </si>
  <si>
    <t>กระทรวงมหาดไทย ว่าด้วยการเบิกจ่ายค่าวัสดุเครื่องแต่งกายของเจ้าหน้าที่</t>
  </si>
  <si>
    <t>ท่องเที่ยว ค่าจ้างเหมาจัดทำแผ่นพับโบรชัวร์ประชาสัมพันธ์แหล่งท่องเที่ยว ค่าจ้าง</t>
  </si>
  <si>
    <t>เหมาเดินสายและติดตั้งอุปกรณ์ไฟฟ้าเพิ่มเติม และรายจ่ายอื่นที่อยู่ในประเภทนี้ ฯลฯ</t>
  </si>
  <si>
    <t>เพื่อจ่ายเป็นค่าวัสดุวิทยาศาสตร์หรือการแพทย์ วัสดุสิ้นเปลือง</t>
  </si>
  <si>
    <t>ได้แก่ สิ่งของที่โดยสภาพมีลักษณะเมื่อใช้แล้วย่อมสิ้นเปลืองหมดไป แปรสภาพ</t>
  </si>
  <si>
    <t xml:space="preserve">หรือเปลี่ยนสภาพไปในระยะเวลาอันสั้น หรือไม่คงสภาพเดิม เช่น แอลกอฮอล์  </t>
  </si>
  <si>
    <t>เคมีภัณฑ์ ออกซิเจน เวชภัณฑ์ ฯลฯ โดยถือปฏิบัติตาม หนังสือกระทรวงมหาดไทย</t>
  </si>
  <si>
    <t>ด่วนมากที่ มท 0808.2/ว 3523 ลงวันที่ 20 มิถุนายน 2559 และหนังสือกรม</t>
  </si>
  <si>
    <t>ส่งเสริมการปกครองท้องถิ่น ที่ มท 0808.2/ว 1248 ลงวันที่ 27 มิถุนายน 2559</t>
  </si>
  <si>
    <t>เพื่อจ่ายเป็นเงินเดือน นายกเทศมนตรี จำนวน 28,800.-บาท</t>
  </si>
  <si>
    <t>ต่อเดือน 1 อัตรา และรองนายกเทศมนตรี จำนวน 15,840.-บาท ต่อเดือน 2</t>
  </si>
  <si>
    <t xml:space="preserve">จำนวน 6,000.- บาท ต่อเดือน 1 อัตรา และรองนายกเทศมนตรี จำนวน </t>
  </si>
  <si>
    <t xml:space="preserve">4,500.-บาท ต่อเดือน 2 อัตรา ตามระเบียบกระทรวงมหาดไทย ว่าด้วยเงินเดือน </t>
  </si>
  <si>
    <t xml:space="preserve">จำนวน 6,000.- บาท ต่อเดือน จำนวน 1 อัตรา และรองนายกเทศมนตรี </t>
  </si>
  <si>
    <t xml:space="preserve">จำนวน 4,500.- บาท ต่อเดือนจำนวน 2 อัตรา ตามระเบียบกระทรวงมหาดไทย </t>
  </si>
  <si>
    <t>จำนวน 10,080.- บาท ต่อเดือน 1 อัตรา และที่ปรึกษานายกเทศมนตรี จำนวน</t>
  </si>
  <si>
    <t xml:space="preserve">7,200.- บาท ต่อเดือน 1 อัตรา ตามระเบียบกระทรวงมหาดไทย ว่าด้วยเงินเดือน </t>
  </si>
  <si>
    <t>เพื่อจ่ายเป็นเงินค่าตอบแทนประธานสภา จำนวน 15,840.-บาท</t>
  </si>
  <si>
    <t>ต่อเดือน 1 อัตรา รองประธานสภา จำนวน 12,960.- บาท ต่อเดือน 1 อัตรา</t>
  </si>
  <si>
    <t>และสมาชิกสภาเทศบาล จำนวน 10,080.- บาท ต่อเดือน จำนวน 10 อัตรา</t>
  </si>
  <si>
    <t>มีคุณลักษณะดังนี้</t>
  </si>
  <si>
    <t>งานอนุรักษ์แหล่งน้ำและป่าไม้</t>
  </si>
  <si>
    <t>ประจำปีงบประมาณ พ.ศ.2562 เพิ่มเติม</t>
  </si>
  <si>
    <t>ค่าก่อสร้างถนนคอนกรีตเสริมเหล็ก สายโคกยาง-คลองปากประ</t>
  </si>
  <si>
    <t>หมู่ที่ 5</t>
  </si>
  <si>
    <t>เพื่อจ่ายเป็นค่าก่อสร้างถนนคอนกรีตเสริมเหล็ก สายโคกยาง-</t>
  </si>
  <si>
    <t xml:space="preserve">คลองปากประ หมู่ที่ 5 ขนาดความกว้าง 4.00 เมตร ยาว 533.00 เมตร </t>
  </si>
  <si>
    <t>หนา 0.15 เมตร หรือมีพื้นที่ไม่น้อยกว่า 2,665.00 ตารางเมตร ไหล่ทางข้างละ 0.20 เมตร</t>
  </si>
  <si>
    <t>ตามแบบมาตรฐานงานทางสำหรับองค์กรปกครองส่วนท้องถิ่น (แบบ ทถ.-2-204)</t>
  </si>
  <si>
    <t>ค่าใช้จ่ายสนับสนุนสวัสดิการทางสังคมให้แก่ผู้พิการและทุพพลภาพ ดำเนินการ</t>
  </si>
  <si>
    <t>ผู้ป่วยเอดส์ที่แพทย์ได้รับรองและทำการวินิฉัยแล้วและมีความเป็นอยู่ยากจน</t>
  </si>
  <si>
    <t>ประจำปีงบประมาณ พ.ศ.2564</t>
  </si>
  <si>
    <t>ตั้งจ่ายไว้เพื่อกรณีฉุกเฉินที่มีเหตุสาธารณภัยเกิดขึ้น หรือกรณีการ</t>
  </si>
  <si>
    <t>ฉุกเฉินเพื่อบรรเทาปัญหาความเดือดร้อนของประชาชนเป็นส่วนรวมได้ เช่น การ</t>
  </si>
  <si>
    <t xml:space="preserve">ป้องกันและแก้ไขปัญหาอุทกภัย น้ำป่าไหลหลาก แผ่นดินถล่ม ภัยแล้ง ภัยหนาว </t>
  </si>
  <si>
    <t>วาตภัย อัคคีภัย ไฟป่าและหมอกควัน เป็นต้น</t>
  </si>
  <si>
    <t>ป้องกัน และยับยั้งก่อนเกิดสาธารณภัย หรือคาดว่าจะเกิดสาธารณภัย หรือกรณี</t>
  </si>
  <si>
    <t>ประชาชนตามอำนาจหน้าที่ขององค์กรปกครองส่วนท้องถิ่น พ.ศ.2560 และที่แก้ไข</t>
  </si>
  <si>
    <t xml:space="preserve"> - หนังสือกรมส่งเสริมการปกครองท้องถิ่น ด่วนที่สุด ที่ มท 0808.2/ว</t>
  </si>
  <si>
    <t>1179 ลงวันที่ 15 เมษายน 2563</t>
  </si>
  <si>
    <t xml:space="preserve"> - หนังสือกระทรวงมหาดไทย ด่วนที่สุด ที่ มท 0810.7/ว</t>
  </si>
  <si>
    <t>6768 ลงวันที่ 29 พฤศจิกายน 2560</t>
  </si>
  <si>
    <t xml:space="preserve"> - หนังสือกรมส่งเสริมการปกครองท้องถิ่น ด่วนที่สุด ที่ มท 0810.5/ว</t>
  </si>
  <si>
    <t>4014 ลงวันที่ 12 ธันวาคม 2561</t>
  </si>
  <si>
    <t xml:space="preserve"> - หนังสือกรมส่งเสริมการปกครองท้องถิ่น ด่วนที่สุด ที่ มท 0810.4</t>
  </si>
  <si>
    <t>ว 4967 ลงวันที่ 4 ธันวาคม 2562</t>
  </si>
  <si>
    <t>ว 5141 ลงวันที่ 18 ธันวาคม 2562</t>
  </si>
  <si>
    <t xml:space="preserve"> - หนังสือกรมส่งเสริมการปกครองท้องถิ่น ที่ มท 0810.4</t>
  </si>
  <si>
    <t>ว 1022 ลงวันที่ 31 มีนาคม 2563</t>
  </si>
  <si>
    <t>4/ว 1656 ลงวันที่ 8 มิถุนายน 2563</t>
  </si>
  <si>
    <t xml:space="preserve"> - หนังสือกรมส่งเสริมการปกครองท้องถิ่น ด่วนที่สุด ที่ มท 0820.</t>
  </si>
  <si>
    <t>3/ว 4930 ลงวันที่ 4 ธันวาคม 2562</t>
  </si>
  <si>
    <t xml:space="preserve"> - ระเบียบกระทรวงมหาดไทย ว่าด้วยค่าใช้จ่ายในการฝึกอบรม</t>
  </si>
  <si>
    <t>และการเข้ารับการฝึกอบรมของเจ้าหน้าที่ท้องถิ่น พ.ศ.2557</t>
  </si>
  <si>
    <t xml:space="preserve"> - หนังสือกระทรวงมหาดไทย ที่ มท 0819.2/ว 6290</t>
  </si>
  <si>
    <t>ลงวันที่ 18 ตุลาคม 2562</t>
  </si>
  <si>
    <t>เพื่อจ่ายเป็นค่าป่วยการชดเชยการงาน หรือเวลาที่เสียไปในการปฏิบัติ</t>
  </si>
  <si>
    <t>หน้าที่ในการดูแลผู้สูงอายุที่มีภาวะพึ่งพิง ให้แก่อาสาสมัครบริบาลท้องถิ่น หรือค่าใช้จ่าย</t>
  </si>
  <si>
    <t>ในลักษณะเดียวกันกับค่าตอบแทนหรือค่าป่วยการให้กับผู้ปฏิบัติราชการอันเป็นประโยชน์</t>
  </si>
  <si>
    <t>แก่เทศบาลตำบลพนางตุง โดยถือปฏิบัติตามกฎหมาย ระเบียบ หรือหนังสือสั่งการดังนี้</t>
  </si>
  <si>
    <t xml:space="preserve"> - ระเบียบกระทรวงมหาดไทย ว่าด้วยอาสาสมัครบริบาลท้องถิ่นของ</t>
  </si>
  <si>
    <t>องค์กรปกครองส่วนท้องถิ่น พ.ศ.2562</t>
  </si>
  <si>
    <t>ค่าวัคซีนป้องกันโรคพิษสุนัขบ้า ไซริงค์ 3 CC พร้อมเข็ม ป้ายโครงการ แผ่นพับ ไวนิล</t>
  </si>
  <si>
    <t xml:space="preserve">ประชาสัมพันธ์ ค่าสำรวจข้อมูลจำนวนสัตว์และขึ้นทะเบียนสัตว์ ค่าอาหารว่างและเครื่องดื่ม </t>
  </si>
  <si>
    <t>ค่าสมนาคุณวิทยากร ค่าเวชภัณฑ์ ค่าวัสดุ อุปกรณ์ ค่าใช้จ่ายอื่นๆที่จำเป็นในการจัด</t>
  </si>
  <si>
    <t>โครงการ โดยถือปฏิบัติตามกฎหมาย ระเบียบหรือหนังสือสั่งการดังนี้</t>
  </si>
  <si>
    <t xml:space="preserve"> - ระเบียบกระทรวงมหาดไทย ว่าด้วยค่าใช้จ่ายในการจัดสวัสดิภาพสัตว์</t>
  </si>
  <si>
    <t>ขององค์กรปกครองส่วนท้องถิ่น พ.ศ.2562</t>
  </si>
  <si>
    <t xml:space="preserve"> - หนังสือกรมส่งเสริมการปกครองท้องถิ่น</t>
  </si>
  <si>
    <t>ที่ มท 0810.5/ว 2072 ลงวันที่ 5 กรกฎาคม 2561</t>
  </si>
  <si>
    <t xml:space="preserve"> - หนังสือกรมส่งเสริมการปกครองท้องถิ่น ด่วนมาก</t>
  </si>
  <si>
    <t>ที่ มท 0808.2/ว 827 ลงวันที่ 1 มีนาคม 2562</t>
  </si>
  <si>
    <t>ที่ มท 0810.5/ว 4052 ลงวันที่ 14 ธันวาคม 2561</t>
  </si>
  <si>
    <t>ที่ มท 0819.3/ว 1795 ลงวันที่ 7 พฤษภาคม 2562</t>
  </si>
  <si>
    <t>ที่ มท 0819.3/235 ลงวันที่ 24 มกราคม 2563</t>
  </si>
  <si>
    <t>ที่ มท 0819.3/ว 807 ลงวันที่ 12 มีนาคม 2563</t>
  </si>
  <si>
    <t>ที่ มท 0819.3/ว 1393 ลงวันที่ 12 พฤษภาคม 2563</t>
  </si>
  <si>
    <t xml:space="preserve">น้ำจืด เช่น ค่าป้ายโครงการ ค่าพันธุ์ปลา ค่าอาหารปลา ค่าเช่าเครื่องขยายเสียง </t>
  </si>
  <si>
    <t>ค่าเช่าเต็นท์พร้อมเก้าอี้ ค่าอาหารว่างและเครื่องดื่ม และค่าใช้จ่ายอื่นๆที่จำเป็นในการ</t>
  </si>
  <si>
    <t>โครงการท้องถิ่นไทยรวมใจภักดิ์รักษ์พื้นที่สีเขียว</t>
  </si>
  <si>
    <t>เพื่อจ่ายเป็นค่าดำเนินงาน ตามโครงการท้องถิ่นไทยรวมใจภักดิ์รักษ์พื้นที่สีเขียว</t>
  </si>
  <si>
    <t>เช่น ค่าพันธุ์ไม้ ค่าไม้ปักแนว ค่าอาหารว่างและเครื่องดื่ม ค่าอาหาร ค่าป้ายโครงการ</t>
  </si>
  <si>
    <t>ค่าวัสดุ ค่าอุปกรณ์ และค่าใช้จ่ายอื่นๆที่จำเป็นในการจัดโครงการ</t>
  </si>
  <si>
    <t>ทางถนน การวางมาตรการในการรักษาความปลอดภัยนักท่องเที่ยว ในช่วงเทศกาล</t>
  </si>
  <si>
    <t xml:space="preserve">สำคัญ เช่น เทศกาลปีใหม่ เทศกาลสงกรานต์ เป็นต้น มีค่าใช้จ่าย เช่น ค่าตอบแทน </t>
  </si>
  <si>
    <t>ค่าอาหารว่าง ค่าป้ายโครงการ ค่าวัสดุ อุปกรณ์ ค่าเช่าเต็นท์พร้อมเก้าอี้ และค่าใช้</t>
  </si>
  <si>
    <t>จ่ายอื่นๆที่เกี่ยวข้อง ฯลฯ โดยถือปฏิบัติตามกฎหมาย ระเบียบ หรือหนังสือสั่งการดังนี้</t>
  </si>
  <si>
    <t xml:space="preserve"> - หนังสือกระทรวงมหาดไทย ที่ มท 0808.2/ว 3892</t>
  </si>
  <si>
    <t>มท 0810.4/ว 1123 ลงวันที่ 9 เมษายน 2563</t>
  </si>
  <si>
    <t xml:space="preserve">ณ วันที่ 17 กรกฎาคม 2563 มีจำนวน 10,012 คนๆละ 45 บาท </t>
  </si>
  <si>
    <t>เป็นเงิน 450,540 บาท โดยถือปฏิบัติตามกฎหมาย ระเบียบ หรือหนังสือสั่งการดังนี้</t>
  </si>
  <si>
    <t>เงินสมทบกองทุนหลักประกันสุขภาพแห่งชาติ</t>
  </si>
  <si>
    <t xml:space="preserve">องค์กรปกครองส่วนท้องถิ่น เพื่อสมทบกองทุน พ.ศ.2561 และที่แก้ไขเพิ่มเติมถึง </t>
  </si>
  <si>
    <t>(ฉบับที่ 2) พ.ศ.2563</t>
  </si>
  <si>
    <t xml:space="preserve">โดยตั้งไว้เป็นรายปี อัตราร้อยละเศษหนึ่งส่วนหกของรายรับจริงในปีที่ล่วงมาแล้ว </t>
  </si>
  <si>
    <t>(ไม่รวมเงินกู้ เงินจ่ายขาดเงินสะสม และเงินอุดหนุนทุกประเภท) ซึ่งมีรายรับจริง</t>
  </si>
  <si>
    <t xml:space="preserve"> - โดยถือปฏิบัติตามหนังสือกระทรวงมหาดไทย ด่วนมากที่ </t>
  </si>
  <si>
    <t xml:space="preserve">มท 0213.4/ว 2787 ลงวันที่ 18 พฤศจิกายน 2542 </t>
  </si>
  <si>
    <t>ของปีงบประมาณ 2562 เป็นเงิน 29,305,404.28 บาท เป็นค่าบำรุงสมาคม</t>
  </si>
  <si>
    <t>สันนิบาตเทศบาลแห่งประเทศไทย 48,940.03 บาท ขอตั้งไว้เป็นเงิน 48,940 บาท</t>
  </si>
  <si>
    <t xml:space="preserve">การจัดการจราจรอื่นๆ </t>
  </si>
  <si>
    <t xml:space="preserve"> - โดยถือปฏิบัติตามหนังสือกระทรวงมหาดไทย ที่ มท 0808.2/ว 3892</t>
  </si>
  <si>
    <t>โครงการฝึกอบรมชุดปฏิบัติการจิตอาสาภัยพิบัติ ประจำองค์กร</t>
  </si>
  <si>
    <t>เพื่อจ่ายเป็นค่าใช้จ่ายในการดำเนินฝึกอบรมชุดปฏิบัติการจิตอาสา</t>
  </si>
  <si>
    <t>ภัยพิบัติ ประจำองค์กรปกครองส่วนท้องถิ่น จ่ายเป็นค่าสมณาคุณวิทยากร ค่าวัสดุ</t>
  </si>
  <si>
    <t xml:space="preserve">ค่าถ่ายเอกสาร ค่าพิมพ์เอกสาร และสิ่งพิมพ์ ค่าตกแต่งสถานที่ ค่าดอกไม้ในพิธีเปิด </t>
  </si>
  <si>
    <t>ค่ากระเป๋าหรือสิ่งที่ใช้บรรจุเอกสารสําหรับผู้เข้ารับการฝึกอบรม ค่าใช้จ่ายอื่นๆที่</t>
  </si>
  <si>
    <t xml:space="preserve">อุปกรณ์ฝึกปฏิบัติ ค่าอาหารว่างและเครื่องดื่ม ค่าอาหาร ค่าป้ายไวนิล ค่าประกาศนียบัตร </t>
  </si>
  <si>
    <t>จำเป็นในการฝึกอบรม โดยถือปฏิบัติตามกฎหมาย ระเบียบ หรือหนังสือสั่งการดังนี้</t>
  </si>
  <si>
    <t xml:space="preserve"> - หนังสือกระทรวงมหาดไทย ด่วนที่สุด ที่ มท 0229/ว</t>
  </si>
  <si>
    <t>7367 ลงวันที่ 4 ธันวาคม 2562</t>
  </si>
  <si>
    <t xml:space="preserve"> -หนังสือกระทรวงมหาดไทย ที่ มท 0808.2/ว 5329</t>
  </si>
  <si>
    <t>ลงวันที่ 26 ธันวาคม2562</t>
  </si>
  <si>
    <t>มท 0808.2/ว 440 ลงวันที่ 13 กุมภาพันธ์ 2563</t>
  </si>
  <si>
    <t>เบี้ยยังชีพคนพิการ</t>
  </si>
  <si>
    <t xml:space="preserve">เพื่อจ่ายเป็นเงินช่วยเหลือเบี้ยยังชีพคนพิการ โดยถือปฏิบัติตามกฎหมาย </t>
  </si>
  <si>
    <t xml:space="preserve"> - หนังสือกรมส่งเสริมการปกครองท้องถิ่น ที่ มท 0819.2/ว 1212</t>
  </si>
  <si>
    <t>ลงวันที่ 20 เมษายน 2563</t>
  </si>
  <si>
    <t xml:space="preserve"> - หนังสือสำนักงานกองทุนบำเหน็จบำนาญข้าราชการส่วนท้องถิ่น </t>
  </si>
  <si>
    <t>กรมส่งเสริมการปกครองท้องถิ่น ที่ มท 0808.5/ว 34 ลงวันที่ 30 กันยายน 2562</t>
  </si>
  <si>
    <t xml:space="preserve">ซึ่งมียอดประมาณการรายรับทั้งสิ้น 29,717,000 บาท คิดเป็น 594,340 บาท </t>
  </si>
  <si>
    <t>เดือนประจำปี จำนวน  14  อัตรา ตามประกาศ ก.ท. เรื่องมาตรฐานกลางการ</t>
  </si>
  <si>
    <t xml:space="preserve">ตามอัตราที่กำหนด โดยคำนวณตั้งจ่ายไว้ไม่เกิน 12 เดือน จำนวน 20 อัตรา </t>
  </si>
  <si>
    <t>เบิกจ่ายได้จำนวน 5 ราย ตามระเบียบกระทรวงมหาดไทย ว่าด้วยค่าเช่าบ้านของ</t>
  </si>
  <si>
    <t xml:space="preserve"> - หนังสือกระทรวงมหาดไทย ด่วนที่สุด ที่ มท 0808.2/ว 1705</t>
  </si>
  <si>
    <t>ลงวันที่ 20 มีนาคม 2563</t>
  </si>
  <si>
    <t>(1) ค่าซื้อเก้าอี้</t>
  </si>
  <si>
    <t>1) เป็นเก้าอี้สำนักงานแบบล้อเลื่อน หมุนได้ สามารถปรับระดับความสูง-ต่ำได้</t>
  </si>
  <si>
    <t>2) มีขนาดที่นั่งกว้าง ไม่น้อยกว่า 45 ซม.xลึกไม่น้อยกว่า 45 ซม.พนักพิงสูง</t>
  </si>
  <si>
    <t>ไม่น้อยกว่า 60 ซม.</t>
  </si>
  <si>
    <t>4) เบาะนั่งและพนักพิงหุ้มด้วยหนังสังเคราะห์ เสริมฟองน้ำ</t>
  </si>
  <si>
    <t>5) มีที่วางแขน</t>
  </si>
  <si>
    <t xml:space="preserve">คุณลักษณะครุภัณฑ์ที่จัดซื้อไม่ต่ำกว่าที่กำหนด ตั้งตามราคาท้องตลาดเนื่องจาก </t>
  </si>
  <si>
    <t>ไม่มีในบัญชีมาตรฐานครุภัณฑ์ ปี 2562</t>
  </si>
  <si>
    <t>3) เก้าอี้เป็นชนิดขาเหล็กชุบโครเมียม มีลูกล้อ</t>
  </si>
  <si>
    <t>งานบริหารงานทั่วไป มีคุณลักษณะดังนี้</t>
  </si>
  <si>
    <t>จำนวน 2 เครื่อง มีคุณลักษณะพื้นฐานดังนี้</t>
  </si>
  <si>
    <t xml:space="preserve"> - สามารถใช้งานได้ไม่น้อยกว่า Wi-Fi (IEEE 802.11b, g, n, ac) และ Bluetooth</t>
  </si>
  <si>
    <t>ฉบับเดือนพฤษภาคม 2563</t>
  </si>
  <si>
    <t>และเงื่อนไขเกี่ยวกับพนักงานจ้าง (ฉบับที่ 3) จำนวน 4 อัตรา ตั้งจ่ายจากเงินรายได้</t>
  </si>
  <si>
    <t>จำนวน 4 อัตรา ตั้งจ่ายจากเงินรายได้</t>
  </si>
  <si>
    <t>เบิกจ่ายได้ จำนวน 1 ราย ตามระเบียบกระทรวงมหาดไทย ว่าด้วยค่าเช่าบ้านของ</t>
  </si>
  <si>
    <t xml:space="preserve">เพื่อจ่ายเป็นค่าจัดซื้อ เครื่องพิมพ์แบบฉีดหมึกพร้อมติดตั้งถังหมึกพิมพ์ </t>
  </si>
  <si>
    <t xml:space="preserve"> - เป็นเครื่องพิมพ์แบบฉีดหมึกพร้อมติดตั้งถังหมึกพิมพ์(Ink Tank Printer) </t>
  </si>
  <si>
    <t>จากโรงงานผู้ผลิต</t>
  </si>
  <si>
    <t xml:space="preserve"> - มีความละเอียดในการพิมพ์ไม่น้อยกว่า 1,200x1,200 dpi</t>
  </si>
  <si>
    <t xml:space="preserve"> - มีความเร็วในการพิมพ์ร่างขาวดำสำหรับกระดาษขนาด A4 ไม่น้อยกว่า </t>
  </si>
  <si>
    <t>19 หน้าต่อนาที (ppm) หรือ 8.8 ภาพต่อนาที</t>
  </si>
  <si>
    <t xml:space="preserve"> - มีความเร็วในการพิมพ์ร่างสีสำหรับกระดาษขนาด A4 ไม่น้อยกว่า </t>
  </si>
  <si>
    <t>15 หน้าต่อนาที (ppm) หรือ 5 ภาพ ต่อนาที (ipm)</t>
  </si>
  <si>
    <t xml:space="preserve"> - มีช่องเชื่อมต่อ (Interface) แบบ USB 2.0 หรือดีกว่า จำนวนไม่น้อยกว่า 1 ช่อง</t>
  </si>
  <si>
    <t xml:space="preserve"> - มีถาดใส่กระดาษได้ไม่น้อยกว่า 50 แผ่น</t>
  </si>
  <si>
    <t xml:space="preserve"> - สามารถใช้ได้กับ A4, Letter, Legal และ Custom</t>
  </si>
  <si>
    <t>(Ink Tank Printer) จำนวน 1 เครื่อง มีคุณลักษณะพื้นฐานดังนี้</t>
  </si>
  <si>
    <t>(1) ค่าซื้อเครื่องสำรองไฟฟ้า ขนาด 1 kVA</t>
  </si>
  <si>
    <t xml:space="preserve">เพื่อจ่ายเป็นค่าจัดซื้อเครื่องสำรองไฟฟ้า ขนาด 1 kVA จำนวน 1 เครื่อง </t>
  </si>
  <si>
    <t xml:space="preserve">โดยมีคุณลักษณะดังนี้ </t>
  </si>
  <si>
    <t xml:space="preserve"> - มีกำลังไฟฟ้าด้านนอกไม่น้อยกว่า 1 kVA (600 Watts)</t>
  </si>
  <si>
    <t xml:space="preserve"> - สามารถสำรองไฟฟ้าได้ไม่น้อยกว่า 15 นาที</t>
  </si>
  <si>
    <t xml:space="preserve">ตั้งตามเกณฑ์ราคากลางและคุณลักษณะพื้นฐานการจัดหาอุปกรณ์และระบบคอมพิวเตอร์ </t>
  </si>
  <si>
    <t>โดยคำนวณตั้งจ่ายไว้ไม่เกิน 12 เดือน จำนวน 23 อัตรา ตามประกาศ (ก.ท.จ.พัทลุง)</t>
  </si>
  <si>
    <t>โดยคำนวณตั้งจ่ายไว้ไม่เกิน 12 เดือน จำนวน 5 อัตรา ตามประกาศ (ก.ท.จ.พัทลุง)</t>
  </si>
  <si>
    <t>ตามอัตราที่กำหนด โดยคำนวณตั้งจ่ายไว้ไม่เกิน 12 เดือน จำนวน 4 อัตรา ตาม</t>
  </si>
  <si>
    <t xml:space="preserve">ตามอัตราที่กำหนด โดยคำนวณตั้งจ่ายไว้ไม่เกิน 12 เดือน จำนวน 4 อัตรา </t>
  </si>
  <si>
    <t>แก่เทศบาล (เป็นเงิน 20,000 บาท) ตามระเบียบ และหนังสือสั่งการ เช่น คณะกรรม</t>
  </si>
  <si>
    <t>ณ วันที่ 10 มิถุนายน 2563 แยกเป็น</t>
  </si>
  <si>
    <t xml:space="preserve"> - ศูนย์พัฒนาเด็กเล็กบ้านท่าช้าง จำนวน 147,000 บาท</t>
  </si>
  <si>
    <t xml:space="preserve"> - ศูนย์พัฒนาเด็กเล็กบ้านในยาง จำนวน 196,000 บาท</t>
  </si>
  <si>
    <t xml:space="preserve"> - ศูนย์อบรมเด็กก่อนเกณฑ์วัดธรรมสามัคคี จำนวน 205,800 บาท</t>
  </si>
  <si>
    <t>ศูนย์พัฒนาเด็กเล็กบ้านท่าช้าง จำนวน 6,000 บาท</t>
  </si>
  <si>
    <t>ศูนย์พัฒนาเด็กเล็กบ้านในยาง จำนวน 8,000 บาท</t>
  </si>
  <si>
    <t>ศูนย์อบรมเด็กก่อนเกณฑ์วัดธรรมสามัคคี จำนวน 8,400 บาท</t>
  </si>
  <si>
    <t>ศูนย์พัฒนาเด็กเล็กบ้านท่าช้าง จำนวน 9,000 บาท</t>
  </si>
  <si>
    <t>ศูนย์พัฒนาเด็กเล็กบ้านในยาง จำนวน 12,000 บาท</t>
  </si>
  <si>
    <t>ศูนย์อบรมเด็กก่อนเกณฑ์วัดธรรมสามัคคี จำนวน 12,600 บาท</t>
  </si>
  <si>
    <t>ศูนย์พัฒนาเด็กเล็กบ้านท่าช้าง จำนวน 12,900 บาท</t>
  </si>
  <si>
    <t>ศูนย์พัฒนาเด็กเล็กบ้านในยาง จำนวน 17,200 บาท</t>
  </si>
  <si>
    <t>ศูนย์อบรมเด็กก่อนเกณฑ์วัดธรรมสามัคคี จำนวน 18,060 บาท</t>
  </si>
  <si>
    <t>(1) ค่าซื้อโต๊ะทำงาน</t>
  </si>
  <si>
    <t>เพื่อจ่ายเป็นค่าจัดซื้อโต้ะทำงาน จำนวน 1 ตัว ใช้ในภารกิจงานกองการศึกษา</t>
  </si>
  <si>
    <t>โครงการพัฒนาศักยภาพครูและบุคลากรทางการศึกษา</t>
  </si>
  <si>
    <t>และบุคลากรทางการศึกษา จ่ายเป็นค่าวัสดุ อุปกรณ์ ค่าอาหารว่างและเครื่องดื่ม</t>
  </si>
  <si>
    <t>ค่าอาหาร ค่าสมณาคุณวิทยากร ค่าป้ายโครงการ และค่าใช้จ่ายอื่นที่จำเป็น</t>
  </si>
  <si>
    <t>สำหรับการจัดโครงการ</t>
  </si>
  <si>
    <t>เพื่อจ่ายเป็นค่าใช้จ่ายในการดำเนินงานตามโครงการพัฒนาศักยภาพครู</t>
  </si>
  <si>
    <t>1) เป็นโต๊ะทำงาน 2 ลิ้นชัก</t>
  </si>
  <si>
    <t>64,680 บาท ตั้งจ่ายจากเงินอุดหนุนทั่วไป 338,400 บาท</t>
  </si>
  <si>
    <t>2) ขนาดไม่น้อยกว่า 80x150x70 เซนติเมตร</t>
  </si>
  <si>
    <t>3) ขาโต้ะทำด้วยเหล็ก พื้นโต้ะเป็นไม้</t>
  </si>
  <si>
    <t>งานระดับก่อนวัยเรียนและประถมศึกษา</t>
  </si>
  <si>
    <t>เพื่อจ่ายเป็นเงินเดือนพนักงานครูเทศบาล พร้อมทั้งเงินปรับปรุงเงิน</t>
  </si>
  <si>
    <t>บริหารงานบุคคลส่วนท้องถิ่น (ฉบับที่ 5) พ.ศ.2558 ตั้งจ่ายจากเงินอุดหนุนทั่วไป</t>
  </si>
  <si>
    <t>ตามอัตราที่กำหนด โดยคำนวณตั้งจ่ายไว้ไม่เกิน 12 เดือน จำนวน 3 อัตรา ตาม</t>
  </si>
  <si>
    <t>จำนวน 6 คน ตามหนังสือกระทรวงมหาดไทยที่ มท 0816.2/ว 4110</t>
  </si>
  <si>
    <t>ลงวันที่ 14 กรกฎาคม 2563</t>
  </si>
  <si>
    <t xml:space="preserve"> - ตามหนังสือกระทรวงมหาดไทยที่ มท 0816.2/ว 4110</t>
  </si>
  <si>
    <t xml:space="preserve">ลงวันที่ 14 กรกฎาคม 2563 </t>
  </si>
  <si>
    <t xml:space="preserve"> - เป็นไปตามแผนพัฒนาท้องถิ่น (พ.ศ.2561-2565)  </t>
  </si>
  <si>
    <t>เด็กเล็กบ้านท่าช้าง จำนวน 25 คน ยอด ณ วันที่ 10 มิถุนายน 2563</t>
  </si>
  <si>
    <t>เด็กเล็กบ้านในยาง จำนวน  35 คน ยอด ณ วันที่ 10 มิถุนายน 2563</t>
  </si>
  <si>
    <t>ก่อนเกณฑ์วัดธรรมสามัคคี จำนวน 37 คน ยอด ณ วันที่ 10 มิถุนายน 2563</t>
  </si>
  <si>
    <t>ธรรมเถียร จำนวน 74 คน ยอด ณ วันที่ 10 มิถุนายน 2563</t>
  </si>
  <si>
    <t>ท่าช้าง จำนวน  78 คน ยอด ณ วันที่ 10 มิถุนายน 2563</t>
  </si>
  <si>
    <t>ไทรงาม จำนวน 114  คน ยอด ณ วันที่ 10 มิถุนายน 2563</t>
  </si>
  <si>
    <t>ชายคลอง จำนวน 45 คน ยอด ณ วันที่ 10 มิถุนายน 2563</t>
  </si>
  <si>
    <t>ควนพนางตุง จำนวน 269 คน ยอด ณ วันที่ 10 มิถุนายน 2563</t>
  </si>
  <si>
    <t xml:space="preserve">ธรรมเถียร จำนวน 74 คน ยอด ณ วันที่ 10 มิถุนายน 2563 </t>
  </si>
  <si>
    <t>จำนวน 78 คน ยอด ณ วันที่ 10 มิถุนายน 2563</t>
  </si>
  <si>
    <t>จำนวน 114 คน ยอด ณ วันที่ 10 มิถุนายน 2563</t>
  </si>
  <si>
    <t>(1) เครื่องคอมพิวเตอร์โน้ตบุ๊ก สำหรับงานประมวลผล</t>
  </si>
  <si>
    <t xml:space="preserve">เพื่อจ่ายเป็นค่าจัดซื้อเครื่องคอมพิวเตอร์โน้ตบุ๊ก สำหรับงานประมวลผล </t>
  </si>
  <si>
    <t xml:space="preserve"> - มีหน่วยประมวลผลกลาง (CPU) ไม่น้อยกว่า 4 แกนหลัก (4 core) </t>
  </si>
  <si>
    <t>จำนวน 1 หน่วย โดยมีคุณลักษณะ อย่างใดอย่างหนึ่ง หรือดีกว่า ดังนี้</t>
  </si>
  <si>
    <t xml:space="preserve">ไม่น้อยกว่า 2.3 GHz และมีหน่วย ประมวลผลด้านกราฟิก (Graphics Processing Unit) </t>
  </si>
  <si>
    <t>ไม่น้อยกว่า 10 แกน หรือ</t>
  </si>
  <si>
    <t xml:space="preserve">2) ในกรณีที่มีหน่วยความจำแบบ Cache Memory รวมในระดับ (Level) </t>
  </si>
  <si>
    <t xml:space="preserve">เดียวกัน ขนาดไม่น้อยกว่า 6 MB ต้องมีความเร็วสัญญาณนาฬิกาพื้นฐานไม่น้อยกว่า 1.8 GHz </t>
  </si>
  <si>
    <t>และมีเทคโนโลยีเพิ่มสัญญาณนาฬิกาได้ในกรณีที่ต้องใช้ความสามารถในการประมวลผลสูง</t>
  </si>
  <si>
    <t xml:space="preserve"> - มีหน่วยความจำหลัก (RAM) ชนิด DDR4 หรือดีกว่า ขนาดไม่น้อยกว่า 8 GB</t>
  </si>
  <si>
    <t xml:space="preserve"> - มีหน่วยจัดเก็บข้อมูล ชนิด SATA หรือดีกว่า ขนาดความจุไม่น้อยกว่า 1 TB </t>
  </si>
  <si>
    <t>หรือ ชนิด Solid State Drive ขนาดความจุไม่น้อยกว่า 250 GB จำนวน 1 หน่วย</t>
  </si>
  <si>
    <t xml:space="preserve"> - มีจอภาพที่รองรับความละเอียดไม่น้อยกว่า 1,366 x 768 Pixel และมีขนาด</t>
  </si>
  <si>
    <t>ไม่น้อยกว่า 12 นิ้ว</t>
  </si>
  <si>
    <t xml:space="preserve"> - มีช่องเชื่อมต่อแบบ HDMI หรือ VGA จำนวนไม่น้อยกว่า 1ช่อง</t>
  </si>
  <si>
    <t xml:space="preserve"> - มีช่องเชื่อมต่อระบบเครือข่าย (Network Interface) แบบ 10/100/1000 </t>
  </si>
  <si>
    <t>Base-T หรือดีกว่า จำนวน ไม่น้อยกว่า 1 ช่อง</t>
  </si>
  <si>
    <t>หน้าที่ 183 ลำดับที่ 2</t>
  </si>
  <si>
    <t>หน้าที่ 185 ลำดับที่ 5</t>
  </si>
  <si>
    <t xml:space="preserve">กฎหมาย ระเบียบ หรือหนังสือสั่งการ ดังนี้ </t>
  </si>
  <si>
    <t>เพิ่มเติม (ครั้งที่ 6) ลำดับที่ 1</t>
  </si>
  <si>
    <t>เพื่อจ่ายเป็นค่าจัดซื้อเก้าอี้สำนักงาน จำนวน 1 ตัว ใช้ในงานกองช่างและ</t>
  </si>
  <si>
    <t xml:space="preserve">1) ในกรณีที่มีหน่วยความจำแบบ Cache Memory รวมในระดับ </t>
  </si>
  <si>
    <t>(Level) เดียวกัน ขนาดไม่น้อยกว่า 4 MB ต้องมีความเร็วสัญญาณนาฬิกาพื้นฐาน</t>
  </si>
  <si>
    <t>อปพร. ค่าตอบแทนกรณีขอใช้บริการของส่วนราชการอื่น เช่น บริการรถสุขา ค่าเบี้ยเลี้ยง</t>
  </si>
  <si>
    <t>ค่าตอบแทนให้กับผู้ทรงคุณวุฒิ ผู้ตรวจรายงานและประเมินความชำนาญหรือความเชี่ยวชาญ</t>
  </si>
  <si>
    <t>ผลงานทางวิชาการของพนักงานเทศบาลผู้ขอรับการประเมิน ค่าสินน้ำใจในการจับกุม</t>
  </si>
  <si>
    <t>ผู้กระทำผิดตามพระราชบัญญัติ เทศบัญญัติ หรือกฎหมายอื่นใด มาลงโทษได้ และค่าตอบ</t>
  </si>
  <si>
    <t xml:space="preserve">แทนอื่นๆที่สามารถเบิกจ่ายได้ตามประเภทรายจ่ายนี้ ฯลฯ </t>
  </si>
  <si>
    <t>แก่เทศบาล (เป็นเงิน 50,000 บาท) ตามระเบียบ และหนังสือสั่งการ เช่น ค่าตอบแทน</t>
  </si>
  <si>
    <t>เพื่อจ่ายเป็นค่าจัดซื้อเก้าอี้ จำนวน 3 ตัว ใช้ในงานนิติการ และ</t>
  </si>
  <si>
    <t>เพื่อจ่ายเป็นค่าจัดซื้อเครื่องคอมพิวเตอร์โน้ตบุ๊ก สำหรับงานประมวลผล</t>
  </si>
  <si>
    <t xml:space="preserve"> - ชุดโปรแกรมระบบปฏิบัติการสำหรับเครื่องคอมพิวเตอร์ และเครื่องคอมพิวเตอร์โน้ตบุ๊ก </t>
  </si>
  <si>
    <t>แบบสิทธิการใช้งานประเภทติดตั้งมาจากโรงงาน (OEM) ที่มีลิขสิทธิ์ถูกต้องตามกฎหมาย</t>
  </si>
  <si>
    <t>(2) เครื่องพิมพ์แบบฉีดหมึกพร้อมติดตั้งถังหมึกพิมพ์</t>
  </si>
  <si>
    <t>โดยถือปฏิบัติตามระเบียบกระทรวงมหาดไทย ว่าด้วยการกำหนดเงินประโยชน์ตอบแทน</t>
  </si>
  <si>
    <t>อื่นเป็นกรณีพิเศษ อันมีลักษณะเป็นเงินรางวัลประจำปี แก่พนักงานส่วนท้องถิ่นให้เป็น</t>
  </si>
  <si>
    <t>แก่เทศบาล (180,000 บาท) ตามระเบียบ และหนังสือสั่งการ เช่น ค่าตอบแทน</t>
  </si>
  <si>
    <t>พนักงานเทศบาล ลูกจ้างประจำ และพนักงานจ้าง กองคลัง (10,000 บาท) ตั้งจ่ายจากเงินรายได้</t>
  </si>
  <si>
    <t xml:space="preserve"> - เพื่อจ่ายเป็นค่าตอบแทนให้กับผู้ปฏิบัติราชการอันเป็นประโยชน์</t>
  </si>
  <si>
    <t xml:space="preserve">รายจ่ายนี้ ฯลฯ </t>
  </si>
  <si>
    <t>คณะกรรมการจัดซื้อ จัดจ้าง ตามพระราชบัญญัติ การจัดซื้อจัดจ้างและการบริหาร</t>
  </si>
  <si>
    <t>พัสดุภาครัฐ พ.ศ. ๒๕๖๐ และค่าตอบแทนอื่นๆที่สามารถเบิกจ่ายได้ตามประเภท</t>
  </si>
  <si>
    <t>นำไปใช้แล้วเกิดความชำรุดเสียหาย เช่น เครื่องแต่งกายชุดฝึก อปพร.หรือชุดปฏิบัติ</t>
  </si>
  <si>
    <t xml:space="preserve">การอปพร.ประกอบด้วย หมวก เสื้อ กางเกง เข็มขัด รองเท้า ชุดผจญเพลิง ชุดดับเพลิง </t>
  </si>
  <si>
    <t>ฯลฯ โดยถือปฏิบัติตามระเบียบกระทรวงมหาดไทย ว่าด้วยการเบิกจ่ายค่าวัสดุเครื่อง</t>
  </si>
  <si>
    <t>แต่งกายของเจ้าหน้าที่ท้องถิ่น พ.ศ.2560</t>
  </si>
  <si>
    <t>จำนวน 4 เครื่อง ใช้ในภารกิจกองการศึกษา มีคุณลักษณะพื้นฐานดังนี้</t>
  </si>
  <si>
    <t>จำนวน 1 เครื่อง ใช้ในภารกิจงานสาธารณสุขและสิ่งแวดล้อม มีคุณลักษณะพื้นฐานดังนี้</t>
  </si>
  <si>
    <t>ครุภัณฑ์สำรวจ</t>
  </si>
  <si>
    <t>จำนวน 1 ชุด มีคุณลักษณะเฉพาะสังเขปดังนี้</t>
  </si>
  <si>
    <t>1) เป็นกล้องชนิดอัตโนมัติพร้อมขาตั้ง</t>
  </si>
  <si>
    <t>2) กล้องเล็งเป็นระบบเห็นภาพตั้งตรงตามธรรมชาติ</t>
  </si>
  <si>
    <t>3) มีกำลังขยายไม่น้อยกว่า 30 เท่า</t>
  </si>
  <si>
    <t>4) ขนาดเส้นผ่าศูนย์กลางของเลนส์ปากกล้องไม่น้อยกว่า 35 มิลลิเมตร</t>
  </si>
  <si>
    <t xml:space="preserve">5) ขนาดความกว้างของภาพที่เห็นในระยะ 100 เมตร </t>
  </si>
  <si>
    <t>ไม่น้อยกว่า 2.30 เมตร หรือ 1 องศา 20 ลิปดา</t>
  </si>
  <si>
    <t>6) ระยะมองเห็นภาพชัดใกล้สุดไม่เกิน 2 เมตร</t>
  </si>
  <si>
    <t>7) ค่าตัวคูณคงที่ 100</t>
  </si>
  <si>
    <t>8) มีระบบอัตโนมัติโดยใช้ Compensator ที่มีช่วงการทำงาน</t>
  </si>
  <si>
    <t>ของระบบอัตโนมัติไม่น้อยกว่า + / - 12 ลิปดำ</t>
  </si>
  <si>
    <t>9) ความละเอียดในการทำระดับในระยะ 1 กิโลเมตร</t>
  </si>
  <si>
    <t>ไม่เกิน + / - 1.5 มิลลิเมตร</t>
  </si>
  <si>
    <t>10) ความไวของระดับน้ำฟองกลมไม่เกินกว่า 10 ลิปดา</t>
  </si>
  <si>
    <t>ต่อ 2 มิลลิเมตร หรือไวกว่า</t>
  </si>
  <si>
    <t>11) มีจานองศาอ่านมุมราบ 360 องศา มีขีดกำกับทุก ๆ 1 องศา</t>
  </si>
  <si>
    <t>12) ขนาดเส้นผ่านศูนย์กลางของจานองศาไม่น้อยกว่า 80 มิลลิเมตร</t>
  </si>
  <si>
    <t>13) อ่านค่ามุมโดยตรงไม่เกิน 1 องศา</t>
  </si>
  <si>
    <t>14) อ่านค่ามุมโดยประมาณไม่เกิน 6 ลิปดำ</t>
  </si>
  <si>
    <t>15) ต้องได้ประกาศนียบัตร ISO 9001</t>
  </si>
  <si>
    <t>16) อุปกรณ์ประกอบด้วย</t>
  </si>
  <si>
    <t>(1) มีกล่องบรรจุกล้องกันสะเทือนได้</t>
  </si>
  <si>
    <t>(2) มีขาตั้งกล้องเลื่อนขึ้นลงได้พร้อมลูกดิ่งและสาย 1 ชุด</t>
  </si>
  <si>
    <t>(3) มีฝาครอบเลนส์</t>
  </si>
  <si>
    <t>(4) มีชุดเครื่องมือปรับแก้ประจำกล้อง</t>
  </si>
  <si>
    <t>หมายเหตุ : การพิจารณาค่าความไว พิจารณาจากตัวเลขซึ่งมีค่ายิ่งน้อยยิ่งดี</t>
  </si>
  <si>
    <t>ตั้งตามบัญชีราคามาตรฐานครุภัณฑ์ 2562</t>
  </si>
  <si>
    <t>เพื่อจ่ายเป็นค่าจัดซื้อกล้องระดับ ขนาดกำลังขยาย 30 เท่า</t>
  </si>
  <si>
    <t>หมู่ที่ 11</t>
  </si>
  <si>
    <t>(1) โครงการก่อสร้างถนนคอนกรีตเสริมเหล็กสายทางเข้าศูนย์</t>
  </si>
  <si>
    <t>พัฒนาเด็กเล็กบ้านทะเลน้อย หมู่ที่ 3</t>
  </si>
  <si>
    <t>เพื่อจ่ายเป็นค่าก่อสร้างถนนคอนกรีตเสริมเหล็กสายทางเข้าศูนย์</t>
  </si>
  <si>
    <t xml:space="preserve">พัฒนาเด็กเล็กบ้านทะเลน้อย หมู่ที่ 3 ขนาดความกว้าง 3.50 เมตร ยาว 48.00 เมตร      </t>
  </si>
  <si>
    <t>หนา 0.15 เมตร หรือมีพื้นที่ไม่น้อยกว่า 168.00 ตร.ม.ชนิดไม่มีไหล่ทาง ตามแบบ</t>
  </si>
  <si>
    <t>มาตรฐานงานทางสำหรับองค์กรปกครองส่วนท้องถิ่น  (แบบ ทถ.-2-204)</t>
  </si>
  <si>
    <t>รายละเอียดปรากฏตามรูปแบบรายการของเทศบาลตำบลพนางตุง</t>
  </si>
  <si>
    <t>ตามพระราชบัญญัติเทศบาล พ.ศ.2496 แก้ไขเพิ่มเติมถึง (ฉบับที่ 14)</t>
  </si>
  <si>
    <t>พ.ศ.2562</t>
  </si>
  <si>
    <t xml:space="preserve"> -เป็นไปตามแผนพัฒนาท้องถิ่น (พ.ศ.2561-2565) เพิ่มเติม (ครั้งที่ 7)</t>
  </si>
  <si>
    <t>หน้าที่ 5 ลำดับที่ 1</t>
  </si>
  <si>
    <t>(2) โครงการก่อสร้างถนนคอนกรีตเสริมเหล็กสายบ้านผู้ช่วยปรีชา</t>
  </si>
  <si>
    <t>หมู่ที่ 6</t>
  </si>
  <si>
    <t>เพื่อจ่ายเป็นค่าก่อสร้างถนนคอนกรีตเสริมเหล็กสายบ้านผู้ช่วยปรีชา</t>
  </si>
  <si>
    <t xml:space="preserve">หมู่ที่ 6 ขนาดความกว้าง 4.00 เมตร ยาว 150.00 เมตร หนา 0.15 เมตร หรือมีพื้นที่ </t>
  </si>
  <si>
    <t xml:space="preserve">ไม่น้อยกว่า 600.00 ตร.ม.ไหล่ทางหินคลุกกว้างเฉลี่ยข้างละ 0.50 เมตร ตามแบบ    </t>
  </si>
  <si>
    <t>หน้าที่ 5 ลำดับที่ 2</t>
  </si>
  <si>
    <t>(3) โครงการก่อสร้างถนนคอนกรีตเสริมเหล็กสายบางหลู-</t>
  </si>
  <si>
    <t>บ้านนายทวี หมู่ที่ 7</t>
  </si>
  <si>
    <t>เพื่อจ่ายเป็นค่าก่อสร้างถนนคอนกรีตเสริมเหล็กสายบางหลู-บ้าน</t>
  </si>
  <si>
    <t xml:space="preserve">นายทวี หมู่ที่ 7 ขนาดความกว้าง 4.00 เมตร ยาว 185.00 เมตร หนา 0.15 เมตร หรือมีพื้นที่ </t>
  </si>
  <si>
    <t xml:space="preserve">ไม่น้อยกว่า 740.00 ตร.ม.ชนิดไม่มีไหล่ทาง ตามแบบมาตรฐานงานทางสำหรับ   </t>
  </si>
  <si>
    <t>องค์กรปกครองส่วนท้องถิ่น (แบบ ทถ.-2-204) รายละเอียดปรากฏตามรูปแบบ</t>
  </si>
  <si>
    <t xml:space="preserve">รายการของเทศบาลตำบลพนางตุง </t>
  </si>
  <si>
    <t>หน้าที่ 6 ลำดับที่ 3</t>
  </si>
  <si>
    <t>(4) โครงการก่อสร้างถนนคอนกรีตเสริมเหล็กสายบ่อโด-ปันแต</t>
  </si>
  <si>
    <t>หมู่ที่ 8</t>
  </si>
  <si>
    <t>เพื่อจ่ายเป็นค่าก่อสร้างถนนคอนกรีตเสริมเหล็กสายบ่อโด-ปันแต</t>
  </si>
  <si>
    <t xml:space="preserve">หมู่ที่ 8 ขนาดความกว้าง 5.00 เมตร ยาว 140.00 เมตร หนา 0.15 เมตร หรือมีพื้นที่ </t>
  </si>
  <si>
    <t xml:space="preserve">ไม่น้อยกว่า 700.00 ตร.ม.ชนิดไม่มีไหล่ทาง ตามแบบมาตรฐานงานทางสำหรับ   </t>
  </si>
  <si>
    <t>หน้าที่ 7 ลำดับที่ 4</t>
  </si>
  <si>
    <t>องค์กรปกครองส่วนท้องถิ่น (แบบ ทถ.-2-202) รายละเอียดปรากฏตามรูปแบบ</t>
  </si>
  <si>
    <t>(5) โครงการก่อสร้างถนนคอนกรีตเสริมเหล็กสายปากคลองเก่า-</t>
  </si>
  <si>
    <t>เขานุ้ย หมู่ที่ 9</t>
  </si>
  <si>
    <t>เพื่อจ่ายเป็นค่าก่อสร้างถนนคอนกรีตเสริมเหล็กสายปากคลองเก่า-เขานุ้ย</t>
  </si>
  <si>
    <t xml:space="preserve">หมู่ที่ 9 ขนาดความกว้าง 4.00 เมตร ยาว 180.00 เมตร หนา 0.15 เมตร หรือมีพื้นที่ </t>
  </si>
  <si>
    <t xml:space="preserve">ไม่น้อยกว่า 720.00 ตร.ม.ไหล่ทางหินคลุกกว้างเฉลี่ยข้างละ 0.50 เมตร ตามแบบ   </t>
  </si>
  <si>
    <t>มาตรฐานงานทางสำหรับองค์กรปกครองส่วนท้องถิ่น (แบบ ทถ.-2-204) รายละเอียด</t>
  </si>
  <si>
    <t xml:space="preserve">ปรากฏตามรูปแบบรายการของเทศบาลตำบลพนางตุง </t>
  </si>
  <si>
    <t>หน้าที่ 7 ลำดับที่ 5</t>
  </si>
  <si>
    <t>(6) โครงการก่อสร้างถนนคอนกรีตเสริมเหล็กสายธรรมเถียรซอย 4</t>
  </si>
  <si>
    <t>หมู่ที่ 10</t>
  </si>
  <si>
    <t>เพื่อจ่ายเป็นค่าก่อสร้างถนนคอนกรีตเสริมเหล็กสายธรรมเถียรซอย 4</t>
  </si>
  <si>
    <t xml:space="preserve">หมู่ที่ 10 ขนาดความกว้าง 4.00 เมตร ยาว 115.00 เมตร หนา 0.15 เมตร หรือมีพื้นที่ </t>
  </si>
  <si>
    <t xml:space="preserve">ไม่น้อยกว่า 460.00 ตร.ม.ไหล่ทางหินคลุกกว้างเฉลี่ยข้างละ 0.20 เมตร ตามแบบ   </t>
  </si>
  <si>
    <t>หน้าที่ 8 ลำดับที่ 6</t>
  </si>
  <si>
    <t>(7) โครงการก่อสร้างถนนคอนกรีตเสริมเหล็กสายบ้านผู้ช่วยโชคชัย-</t>
  </si>
  <si>
    <t>บ้านนางเปีย หมู่ที่ 13</t>
  </si>
  <si>
    <t>เพื่อจ่ายเป็นค่าก่อสร้างถนนคอนกรีตเสริมเหล็กสายบ้านผู้ช่วยโชคชัย-</t>
  </si>
  <si>
    <t>หน้าที่ 9 ลำดับที่ 7</t>
  </si>
  <si>
    <t>(8) โครงการก่อสร้างถนนคอนกรีตเสริมเหล็กสายเขานุ้ย-หนองมดหนอย</t>
  </si>
  <si>
    <t>เพื่อจ่ายเป็นค่าก่อสร้างถนนคอนกรีตเสริมเหล็กสายเขานุ้ย-หนองมดหนอย</t>
  </si>
  <si>
    <t xml:space="preserve">หมู่ที่ 11 ขนาดความกว้าง 4.00 เมตร ยาว 105.00 เมตร หนา 0.15 เมตร </t>
  </si>
  <si>
    <t xml:space="preserve">หรือมีพื้นที่ไม่น้อยกว่า 420.00 ตร.ม.ไหล่ทางหินคลุกกว้างเฉลี่ยข้างละ 0.50 เมตร ตามแบบ   </t>
  </si>
  <si>
    <t>หน้าที่ 9 ลำดับที่ 8</t>
  </si>
  <si>
    <t>แผนงานอุตสาหกรรม</t>
  </si>
  <si>
    <t>โครงการขยายท่อเมนประปาหมู่บ้าน บ้านควนพนางตุง หมู่ที่ 3</t>
  </si>
  <si>
    <t>เพื่อจ่ายเป็นค่าขยายท่อเมนส่งน้ำระบบประปาหมู่บ้าน หมู่ที่ 3</t>
  </si>
  <si>
    <t>บ้านควนพนางตุง โดยวางท่อเมนส่งน้ำท่อ HDPE 100 PN 10 ระยะทางรวม</t>
  </si>
  <si>
    <t>1,200.00 เมตร แนวท่อเมนจะต้องมีความลึกไม่น้อยกว่า 0.50 เมตร ติดตั้งข้อต่อ</t>
  </si>
  <si>
    <t>สามทาง 1 1/2 นิ้วลด 1/2 นิ้ว จำนวน 12 จุด มีความสูงจากพื้นดินไม่น้อยกว่า 0.20 เมตร</t>
  </si>
  <si>
    <t>ผู้รับจ้างจะต้องเชื่อมต่อระบบประปาเข้ากับท่อเมนประปา รายละเอียดตามรูปแบบ</t>
  </si>
  <si>
    <t>รายการของเทศบาลตำบลพนางตุง</t>
  </si>
  <si>
    <t>หน้าที่ 10 ลำดับที่ 1</t>
  </si>
  <si>
    <t xml:space="preserve">เพื่อจ่ายเป็นเงินสมทบกองทุนหลักประกันสุขภาพเทศบาลตำบลพนางตุง </t>
  </si>
  <si>
    <t>โดยตั้งจ่ายไว้ไม่น้อยกว่าร้อยละ 50 ของค่าบริการสาธารณสุขที่ได้รับจากสำนักงานกองทุน</t>
  </si>
  <si>
    <t>มานิเทศตรวจงานหรือเยี่ยมชม หรือทัศนศึกษาดูงาน โดยถือปฏิบัติตามระเบียบ</t>
  </si>
  <si>
    <t xml:space="preserve">กระทรวงมหาดไทย ว่าด้วยการเบิกค่าใช้จ่ายในการบริหารงานขององค์กรปกครอง  </t>
  </si>
  <si>
    <t>ส่วนท้องถิ่น พ.ศ.2562 และระเบียบกระทรวงการคลัง ว่าด้วยการเบิกค่าใช้จ่าย</t>
  </si>
  <si>
    <t>ในการบริหารงานของส่วนราชการ พ.ศ.2553</t>
  </si>
  <si>
    <t>องค์กรปกครองส่วนท้องถิ่นกับรัฐวิสาหกิจ หรือเอกชน โดยถือปฏิบัติตามระเบียบ</t>
  </si>
  <si>
    <t>ที่อยู่ในประเภทนี้ โดยถือปฏิบัติตามระเบียบกระทรวงมหาดไทย ว่าด้วยการเบิกค่าใช้</t>
  </si>
  <si>
    <t>จ่ายในการบริหารงานขององค์กรปกครองส่วนท้องถิ่น พ.ศ.2562 และระเบียบกระทรวง</t>
  </si>
  <si>
    <t>การคลัง ว่าด้วยการเบิกค่าใช้จ่ายในการบริหารงานของส่วนราชการ พ.ศ.2553</t>
  </si>
  <si>
    <t xml:space="preserve"> - พระราชบัญญัติภาษีที่ดินและสิ่งปลูกสร้าง พ.ศ.2562</t>
  </si>
  <si>
    <t xml:space="preserve">ขององค์กรปกครองส่วนท้องถิ่น พ.ศ.2550 </t>
  </si>
  <si>
    <t xml:space="preserve">ภาษีที่ดินและสิ่งปลูกสร้าง พ.ศ.2562 </t>
  </si>
  <si>
    <t xml:space="preserve"> - ระเบียบกระทรวงมหาดไทย ว่าด้วยแผนที่ภาษีและทะเบียนทรัพย์สิน</t>
  </si>
  <si>
    <t xml:space="preserve"> - ระเบียบกระทรวงมหาดไทย ว่าด้วยการดำเนินการตามพระราชบัญญัติ</t>
  </si>
  <si>
    <t xml:space="preserve"> - หนังสือกระทรวงมหาดไทย ด่วนมาก ที่ มท 0808.3/ว 0107</t>
  </si>
  <si>
    <t>ลงวันที่ 8 มกราคม 2561</t>
  </si>
  <si>
    <t xml:space="preserve">บ้านนางเปีย หมู่ที่ 13 ขนาดความกว้าง 4.00 เมตร ยาว 195.00 เมตร หนา 0.15 เมตร </t>
  </si>
  <si>
    <t xml:space="preserve">หรือมีพื้นที่ไม่น้อยกว่า 780.00 ตร.ม.ไหล่ทางหินคลุกกว้างเฉลี่ยข้างละ 0.50 เมตร ตามแบบ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</si>
</sst>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u/>
      <sz val="16"/>
      <color theme="1"/>
      <name val="TH SarabunPSK"/>
      <family val="2"/>
    </font>
    <font>
      <sz val="16"/>
      <color rgb="FF0070C0"/>
      <name val="TH SarabunPSK"/>
      <family val="2"/>
    </font>
    <font>
      <sz val="16"/>
      <color theme="8" tint="-0.499984740745262"/>
      <name val="TH SarabunPSK"/>
      <family val="2"/>
    </font>
    <font>
      <b/>
      <sz val="16"/>
      <name val="TH SarabunPSK"/>
      <family val="2"/>
    </font>
    <font>
      <b/>
      <sz val="16"/>
      <color theme="8" tint="-0.499984740745262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i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b/>
      <u/>
      <sz val="16"/>
      <name val="TH SarabunPSK"/>
      <family val="2"/>
    </font>
    <font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0" borderId="0" xfId="0" applyFont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0" fontId="9" fillId="2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12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2" fillId="2" borderId="0" xfId="0" applyNumberFormat="1" applyFont="1" applyFill="1" applyAlignment="1">
      <alignment horizontal="right"/>
    </xf>
    <xf numFmtId="61" fontId="10" fillId="0" borderId="0" xfId="1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2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87" fontId="2" fillId="2" borderId="0" xfId="1" applyNumberFormat="1" applyFont="1" applyFill="1"/>
    <xf numFmtId="187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61" fontId="2" fillId="2" borderId="0" xfId="1" applyNumberFormat="1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/>
    </xf>
    <xf numFmtId="187" fontId="3" fillId="2" borderId="0" xfId="1" applyNumberFormat="1" applyFont="1" applyFill="1"/>
    <xf numFmtId="187" fontId="3" fillId="2" borderId="0" xfId="1" applyNumberFormat="1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/>
    <xf numFmtId="17" fontId="2" fillId="2" borderId="0" xfId="0" applyNumberFormat="1" applyFont="1" applyFill="1"/>
    <xf numFmtId="0" fontId="8" fillId="2" borderId="0" xfId="0" applyFont="1" applyFill="1"/>
    <xf numFmtId="187" fontId="16" fillId="2" borderId="0" xfId="1" applyNumberFormat="1" applyFont="1" applyFill="1"/>
    <xf numFmtId="0" fontId="2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"/>
    </xf>
    <xf numFmtId="3" fontId="17" fillId="2" borderId="0" xfId="1" applyNumberFormat="1" applyFont="1" applyFill="1" applyAlignment="1">
      <alignment horizontal="right"/>
    </xf>
    <xf numFmtId="0" fontId="18" fillId="2" borderId="0" xfId="0" applyFont="1" applyFill="1"/>
    <xf numFmtId="0" fontId="17" fillId="2" borderId="0" xfId="0" applyFont="1" applyFill="1"/>
    <xf numFmtId="3" fontId="17" fillId="2" borderId="0" xfId="0" applyNumberFormat="1" applyFont="1" applyFill="1" applyAlignment="1">
      <alignment horizontal="right"/>
    </xf>
    <xf numFmtId="0" fontId="20" fillId="2" borderId="0" xfId="0" applyFont="1" applyFill="1" applyAlignment="1"/>
    <xf numFmtId="0" fontId="4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187" fontId="4" fillId="2" borderId="0" xfId="1" applyNumberFormat="1" applyFont="1" applyFill="1"/>
    <xf numFmtId="187" fontId="4" fillId="2" borderId="0" xfId="0" applyNumberFormat="1" applyFont="1" applyFill="1"/>
    <xf numFmtId="43" fontId="4" fillId="2" borderId="0" xfId="1" applyNumberFormat="1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/>
    <xf numFmtId="43" fontId="22" fillId="2" borderId="0" xfId="1" applyNumberFormat="1" applyFont="1" applyFill="1"/>
    <xf numFmtId="43" fontId="4" fillId="2" borderId="0" xfId="1" applyFont="1" applyFill="1"/>
    <xf numFmtId="187" fontId="22" fillId="2" borderId="0" xfId="1" applyNumberFormat="1" applyFont="1" applyFill="1"/>
    <xf numFmtId="3" fontId="11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Alignment="1">
      <alignment horizontal="right"/>
    </xf>
    <xf numFmtId="15" fontId="4" fillId="2" borderId="0" xfId="0" applyNumberFormat="1" applyFont="1" applyFill="1"/>
    <xf numFmtId="3" fontId="4" fillId="2" borderId="0" xfId="1" applyNumberFormat="1" applyFont="1" applyFill="1" applyAlignment="1">
      <alignment horizontal="right"/>
    </xf>
    <xf numFmtId="3" fontId="11" fillId="2" borderId="0" xfId="1" applyNumberFormat="1" applyFont="1" applyFill="1" applyBorder="1" applyAlignment="1">
      <alignment horizontal="right"/>
    </xf>
    <xf numFmtId="43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/>
    <xf numFmtId="61" fontId="4" fillId="2" borderId="0" xfId="1" applyNumberFormat="1" applyFont="1" applyFill="1" applyAlignment="1">
      <alignment horizontal="right"/>
    </xf>
    <xf numFmtId="0" fontId="3" fillId="2" borderId="0" xfId="0" applyFont="1" applyFill="1" applyBorder="1"/>
    <xf numFmtId="17" fontId="2" fillId="2" borderId="0" xfId="0" applyNumberFormat="1" applyFont="1" applyFill="1" applyAlignment="1"/>
    <xf numFmtId="0" fontId="15" fillId="2" borderId="0" xfId="0" applyFont="1" applyFill="1"/>
    <xf numFmtId="49" fontId="2" fillId="2" borderId="0" xfId="0" applyNumberFormat="1" applyFont="1" applyFill="1"/>
    <xf numFmtId="0" fontId="2" fillId="2" borderId="0" xfId="0" applyFont="1" applyFill="1" applyBorder="1"/>
    <xf numFmtId="187" fontId="3" fillId="2" borderId="0" xfId="1" applyNumberFormat="1" applyFont="1" applyFill="1" applyAlignment="1">
      <alignment horizontal="right"/>
    </xf>
    <xf numFmtId="3" fontId="18" fillId="2" borderId="0" xfId="1" applyNumberFormat="1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9" fillId="2" borderId="0" xfId="0" applyFont="1" applyFill="1"/>
    <xf numFmtId="3" fontId="18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61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187" fontId="11" fillId="2" borderId="0" xfId="1" applyNumberFormat="1" applyFont="1" applyFill="1" applyAlignment="1">
      <alignment horizontal="right"/>
    </xf>
    <xf numFmtId="0" fontId="2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224</xdr:row>
      <xdr:rowOff>0</xdr:rowOff>
    </xdr:from>
    <xdr:to>
      <xdr:col>2</xdr:col>
      <xdr:colOff>304800</xdr:colOff>
      <xdr:row>225</xdr:row>
      <xdr:rowOff>38100</xdr:rowOff>
    </xdr:to>
    <xdr:sp macro="" textlink="">
      <xdr:nvSpPr>
        <xdr:cNvPr id="7170" name="AutoShape 2" descr="http://www.mdes.go.th/assets/portals/1/images/update.gif"/>
        <xdr:cNvSpPr>
          <a:spLocks noChangeAspect="1" noChangeArrowheads="1"/>
        </xdr:cNvSpPr>
      </xdr:nvSpPr>
      <xdr:spPr bwMode="auto">
        <a:xfrm>
          <a:off x="857250" y="469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34;&#3619;&#3588;&#3636;&#3604;&#3600;&#3634;&#3609;&#3648;&#3591;&#3636;&#3609;&#3648;&#3604;&#3639;&#3629;&#3609;%20&#3588;&#3656;&#3634;&#3605;&#3629;&#3610;&#3649;&#3607;&#3609;%20&#3591;&#3610;&#3611;&#3619;&#3632;&#3617;&#3634;&#3603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่าตอบแทน"/>
      <sheetName val="เงินเดือน"/>
      <sheetName val="ค่าครองชีพ"/>
      <sheetName val="ตามวุฒิ"/>
    </sheetNames>
    <sheetDataSet>
      <sheetData sheetId="0">
        <row r="59">
          <cell r="D59">
            <v>132000</v>
          </cell>
        </row>
      </sheetData>
      <sheetData sheetId="1">
        <row r="21">
          <cell r="I21">
            <v>5120940</v>
          </cell>
        </row>
        <row r="41">
          <cell r="I41">
            <v>2113440</v>
          </cell>
        </row>
        <row r="70">
          <cell r="I70">
            <v>2181360</v>
          </cell>
        </row>
        <row r="97">
          <cell r="I97">
            <v>1608000</v>
          </cell>
        </row>
        <row r="104">
          <cell r="I104">
            <v>1962600</v>
          </cell>
        </row>
        <row r="133">
          <cell r="I133">
            <v>252120</v>
          </cell>
        </row>
        <row r="175">
          <cell r="I175">
            <v>2856972</v>
          </cell>
        </row>
        <row r="187">
          <cell r="I187">
            <v>531732</v>
          </cell>
        </row>
        <row r="219">
          <cell r="I219">
            <v>643236</v>
          </cell>
        </row>
        <row r="248">
          <cell r="I248">
            <v>378984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opLeftCell="A163" workbookViewId="0">
      <selection activeCell="F166" sqref="F166"/>
    </sheetView>
  </sheetViews>
  <sheetFormatPr defaultColWidth="9" defaultRowHeight="21" x14ac:dyDescent="0.4"/>
  <cols>
    <col min="1" max="3" width="5.59765625" style="53" customWidth="1"/>
    <col min="4" max="4" width="39.59765625" style="57" customWidth="1"/>
    <col min="5" max="5" width="5.59765625" style="58" customWidth="1"/>
    <col min="6" max="6" width="10.59765625" style="59" customWidth="1"/>
    <col min="7" max="7" width="5.59765625" style="58" customWidth="1"/>
    <col min="8" max="9" width="9" style="53"/>
    <col min="10" max="12" width="12.59765625" style="53" customWidth="1"/>
    <col min="13" max="16384" width="9" style="53"/>
  </cols>
  <sheetData>
    <row r="1" spans="1:12" ht="21" customHeight="1" x14ac:dyDescent="0.45">
      <c r="A1" s="95" t="s">
        <v>155</v>
      </c>
      <c r="B1" s="95"/>
      <c r="C1" s="95"/>
      <c r="D1" s="95"/>
      <c r="E1" s="95"/>
      <c r="F1" s="95"/>
      <c r="G1" s="95"/>
      <c r="H1" s="52"/>
    </row>
    <row r="2" spans="1:12" ht="21" customHeight="1" x14ac:dyDescent="0.45">
      <c r="A2" s="95" t="s">
        <v>730</v>
      </c>
      <c r="B2" s="95"/>
      <c r="C2" s="95"/>
      <c r="D2" s="95"/>
      <c r="E2" s="95"/>
      <c r="F2" s="95"/>
      <c r="G2" s="95"/>
      <c r="H2" s="52"/>
    </row>
    <row r="3" spans="1:12" ht="21" customHeight="1" x14ac:dyDescent="0.45">
      <c r="A3" s="95" t="s">
        <v>154</v>
      </c>
      <c r="B3" s="95"/>
      <c r="C3" s="95"/>
      <c r="D3" s="95"/>
      <c r="E3" s="95"/>
      <c r="F3" s="95"/>
      <c r="G3" s="95"/>
      <c r="H3" s="52"/>
    </row>
    <row r="4" spans="1:12" ht="21" customHeight="1" x14ac:dyDescent="0.45">
      <c r="A4" s="95" t="s">
        <v>156</v>
      </c>
      <c r="B4" s="95"/>
      <c r="C4" s="95"/>
      <c r="D4" s="95"/>
      <c r="E4" s="95"/>
      <c r="F4" s="95"/>
      <c r="G4" s="95"/>
      <c r="H4" s="52"/>
    </row>
    <row r="5" spans="1:12" x14ac:dyDescent="0.4">
      <c r="A5" s="54" t="s">
        <v>88</v>
      </c>
      <c r="D5" s="55"/>
      <c r="E5" s="56" t="s">
        <v>5</v>
      </c>
      <c r="F5" s="19">
        <f>บริหารงานทั่วไป!J15</f>
        <v>24424899.828000002</v>
      </c>
      <c r="G5" s="56" t="s">
        <v>4</v>
      </c>
    </row>
    <row r="6" spans="1:12" x14ac:dyDescent="0.4">
      <c r="A6" s="54" t="s">
        <v>89</v>
      </c>
    </row>
    <row r="7" spans="1:12" ht="21" customHeight="1" x14ac:dyDescent="0.4">
      <c r="A7" s="94" t="s">
        <v>0</v>
      </c>
      <c r="B7" s="94"/>
      <c r="C7" s="94"/>
      <c r="D7" s="94"/>
      <c r="E7" s="94"/>
      <c r="F7" s="94"/>
      <c r="G7" s="94"/>
    </row>
    <row r="8" spans="1:12" x14ac:dyDescent="0.4">
      <c r="A8" s="54" t="s">
        <v>1</v>
      </c>
      <c r="E8" s="56" t="s">
        <v>3</v>
      </c>
      <c r="F8" s="19">
        <f>F9</f>
        <v>24424899.828000002</v>
      </c>
      <c r="G8" s="56" t="s">
        <v>4</v>
      </c>
      <c r="J8" s="60">
        <f>บริหารงานทั่วไป!F75+บริหารงานทั่วไป!F79+บริหารงานทั่วไป!F408+บริหารงานทั่วไป!F412+การศึกษา!F25+การศึกษา!F29+การศึกษา!F208+การศึกษา!F213+เคหะและชุมชน!F24+เคหะและชุมชน!F28</f>
        <v>5314189</v>
      </c>
      <c r="K8" s="60">
        <f>F8</f>
        <v>24424899.828000002</v>
      </c>
    </row>
    <row r="9" spans="1:12" x14ac:dyDescent="0.4">
      <c r="B9" s="54" t="s">
        <v>1</v>
      </c>
      <c r="E9" s="56" t="s">
        <v>3</v>
      </c>
      <c r="F9" s="19">
        <f>F10+F183</f>
        <v>24424899.828000002</v>
      </c>
      <c r="G9" s="56" t="s">
        <v>4</v>
      </c>
      <c r="J9" s="53">
        <f>J8*5/100</f>
        <v>265709.45</v>
      </c>
    </row>
    <row r="10" spans="1:12" x14ac:dyDescent="0.4">
      <c r="C10" s="54" t="s">
        <v>1</v>
      </c>
      <c r="E10" s="56" t="s">
        <v>3</v>
      </c>
      <c r="F10" s="19">
        <f>F11+F20+F28+F61+F93+F115+F145+F153+F161+F173+F183</f>
        <v>24385479.828000002</v>
      </c>
      <c r="G10" s="56" t="s">
        <v>4</v>
      </c>
    </row>
    <row r="11" spans="1:12" x14ac:dyDescent="0.4">
      <c r="C11" s="54" t="s">
        <v>2</v>
      </c>
      <c r="E11" s="56" t="s">
        <v>5</v>
      </c>
      <c r="F11" s="19">
        <f>J9</f>
        <v>265709.45</v>
      </c>
      <c r="G11" s="56" t="s">
        <v>4</v>
      </c>
      <c r="J11" s="60">
        <f>บริหารงานทั่วไป!F75+บริหารงานทั่วไป!F79+บริหารงานทั่วไป!F408+บริหารงานทั่วไป!F412+การศึกษา!F25+การศึกษา!F29+การศึกษา!F208+การศึกษา!F213+เคหะและชุมชน!F24+เคหะและชุมชน!F28</f>
        <v>5314189</v>
      </c>
      <c r="K11" s="61"/>
      <c r="L11" s="62">
        <f>K11*5/100</f>
        <v>0</v>
      </c>
    </row>
    <row r="12" spans="1:12" x14ac:dyDescent="0.4">
      <c r="C12" s="53" t="s">
        <v>643</v>
      </c>
      <c r="E12" s="56"/>
      <c r="F12" s="19"/>
      <c r="G12" s="56"/>
      <c r="J12" s="60"/>
      <c r="K12" s="63"/>
    </row>
    <row r="13" spans="1:12" x14ac:dyDescent="0.4">
      <c r="A13" s="53" t="s">
        <v>684</v>
      </c>
      <c r="F13" s="64"/>
      <c r="J13" s="60"/>
      <c r="K13" s="63"/>
      <c r="L13" s="62"/>
    </row>
    <row r="14" spans="1:12" x14ac:dyDescent="0.4">
      <c r="A14" s="53" t="s">
        <v>665</v>
      </c>
      <c r="F14" s="64"/>
      <c r="J14" s="60"/>
      <c r="K14" s="63"/>
      <c r="L14" s="62"/>
    </row>
    <row r="15" spans="1:12" x14ac:dyDescent="0.4">
      <c r="C15" s="53" t="s">
        <v>642</v>
      </c>
      <c r="F15" s="64"/>
      <c r="J15" s="60"/>
      <c r="K15" s="63"/>
    </row>
    <row r="16" spans="1:12" x14ac:dyDescent="0.4">
      <c r="C16" s="53" t="s">
        <v>644</v>
      </c>
      <c r="F16" s="64"/>
      <c r="J16" s="60"/>
      <c r="K16" s="63"/>
    </row>
    <row r="17" spans="1:11" x14ac:dyDescent="0.4">
      <c r="A17" s="53" t="s">
        <v>645</v>
      </c>
      <c r="F17" s="64"/>
      <c r="J17" s="60"/>
      <c r="K17" s="63"/>
    </row>
    <row r="18" spans="1:11" x14ac:dyDescent="0.4">
      <c r="C18" s="53" t="s">
        <v>646</v>
      </c>
      <c r="F18" s="64"/>
      <c r="J18" s="60"/>
      <c r="K18" s="63"/>
    </row>
    <row r="19" spans="1:11" x14ac:dyDescent="0.4">
      <c r="A19" s="53" t="s">
        <v>647</v>
      </c>
      <c r="F19" s="64"/>
      <c r="J19" s="60"/>
      <c r="K19" s="63"/>
    </row>
    <row r="20" spans="1:11" x14ac:dyDescent="0.4">
      <c r="C20" s="54" t="s">
        <v>680</v>
      </c>
      <c r="E20" s="56" t="s">
        <v>5</v>
      </c>
      <c r="F20" s="19">
        <f>J11*0.2/100</f>
        <v>10628.378000000001</v>
      </c>
      <c r="G20" s="56" t="s">
        <v>4</v>
      </c>
      <c r="J20" s="60"/>
      <c r="K20" s="63"/>
    </row>
    <row r="21" spans="1:11" x14ac:dyDescent="0.4">
      <c r="C21" s="53" t="s">
        <v>681</v>
      </c>
      <c r="E21" s="56"/>
      <c r="F21" s="64"/>
      <c r="J21" s="60"/>
      <c r="K21" s="63"/>
    </row>
    <row r="22" spans="1:11" x14ac:dyDescent="0.4">
      <c r="A22" s="53" t="s">
        <v>682</v>
      </c>
      <c r="F22" s="64"/>
      <c r="J22" s="60"/>
      <c r="K22" s="63"/>
    </row>
    <row r="23" spans="1:11" x14ac:dyDescent="0.4">
      <c r="A23" s="53" t="s">
        <v>694</v>
      </c>
      <c r="F23" s="64"/>
      <c r="J23" s="60"/>
      <c r="K23" s="63"/>
    </row>
    <row r="24" spans="1:11" x14ac:dyDescent="0.4">
      <c r="A24" s="53" t="s">
        <v>927</v>
      </c>
      <c r="F24" s="64"/>
      <c r="J24" s="60"/>
      <c r="K24" s="63"/>
    </row>
    <row r="25" spans="1:11" x14ac:dyDescent="0.4">
      <c r="C25" s="53" t="s">
        <v>683</v>
      </c>
      <c r="F25" s="64"/>
      <c r="J25" s="60"/>
      <c r="K25" s="63"/>
    </row>
    <row r="26" spans="1:11" x14ac:dyDescent="0.4">
      <c r="C26" s="53" t="s">
        <v>648</v>
      </c>
      <c r="F26" s="64"/>
      <c r="J26" s="60"/>
      <c r="K26" s="63"/>
    </row>
    <row r="27" spans="1:11" x14ac:dyDescent="0.4">
      <c r="A27" s="53" t="s">
        <v>649</v>
      </c>
      <c r="F27" s="64"/>
      <c r="J27" s="60"/>
      <c r="K27" s="63"/>
    </row>
    <row r="28" spans="1:11" x14ac:dyDescent="0.4">
      <c r="C28" s="54" t="s">
        <v>261</v>
      </c>
      <c r="D28" s="55"/>
      <c r="E28" s="56" t="s">
        <v>5</v>
      </c>
      <c r="F28" s="19">
        <v>17931600</v>
      </c>
      <c r="G28" s="56" t="s">
        <v>4</v>
      </c>
    </row>
    <row r="29" spans="1:11" x14ac:dyDescent="0.4">
      <c r="C29" s="53" t="s">
        <v>662</v>
      </c>
      <c r="F29" s="64"/>
    </row>
    <row r="30" spans="1:11" x14ac:dyDescent="0.4">
      <c r="A30" s="53" t="s">
        <v>661</v>
      </c>
      <c r="F30" s="64"/>
    </row>
    <row r="31" spans="1:11" x14ac:dyDescent="0.4">
      <c r="C31" s="53" t="s">
        <v>507</v>
      </c>
      <c r="F31" s="64"/>
    </row>
    <row r="32" spans="1:11" x14ac:dyDescent="0.4">
      <c r="A32" s="65" t="s">
        <v>508</v>
      </c>
      <c r="B32" s="65"/>
      <c r="C32" s="65"/>
      <c r="D32" s="65"/>
      <c r="E32" s="65"/>
      <c r="F32" s="65"/>
      <c r="G32" s="65"/>
    </row>
    <row r="33" spans="1:6" x14ac:dyDescent="0.4">
      <c r="C33" s="53" t="s">
        <v>507</v>
      </c>
      <c r="F33" s="64"/>
    </row>
    <row r="34" spans="1:6" x14ac:dyDescent="0.4">
      <c r="A34" s="53" t="s">
        <v>570</v>
      </c>
      <c r="F34" s="64"/>
    </row>
    <row r="35" spans="1:6" x14ac:dyDescent="0.4">
      <c r="A35" s="53" t="s">
        <v>571</v>
      </c>
      <c r="F35" s="64"/>
    </row>
    <row r="36" spans="1:6" x14ac:dyDescent="0.4">
      <c r="C36" s="53" t="s">
        <v>509</v>
      </c>
      <c r="F36" s="64"/>
    </row>
    <row r="37" spans="1:6" x14ac:dyDescent="0.4">
      <c r="A37" s="53" t="s">
        <v>510</v>
      </c>
      <c r="F37" s="64"/>
    </row>
    <row r="38" spans="1:6" x14ac:dyDescent="0.4">
      <c r="A38" s="53" t="s">
        <v>511</v>
      </c>
      <c r="F38" s="64"/>
    </row>
    <row r="39" spans="1:6" x14ac:dyDescent="0.4">
      <c r="A39" s="53" t="s">
        <v>512</v>
      </c>
      <c r="F39" s="64"/>
    </row>
    <row r="40" spans="1:6" x14ac:dyDescent="0.4">
      <c r="C40" s="53" t="s">
        <v>513</v>
      </c>
      <c r="F40" s="64"/>
    </row>
    <row r="41" spans="1:6" x14ac:dyDescent="0.4">
      <c r="A41" s="53" t="s">
        <v>536</v>
      </c>
      <c r="F41" s="64"/>
    </row>
    <row r="42" spans="1:6" x14ac:dyDescent="0.4">
      <c r="A42" s="53" t="s">
        <v>519</v>
      </c>
      <c r="F42" s="64"/>
    </row>
    <row r="43" spans="1:6" x14ac:dyDescent="0.4">
      <c r="A43" s="53" t="s">
        <v>528</v>
      </c>
      <c r="F43" s="64"/>
    </row>
    <row r="44" spans="1:6" x14ac:dyDescent="0.4">
      <c r="A44" s="53" t="s">
        <v>564</v>
      </c>
      <c r="F44" s="64"/>
    </row>
    <row r="45" spans="1:6" x14ac:dyDescent="0.4">
      <c r="A45" s="53" t="s">
        <v>527</v>
      </c>
      <c r="F45" s="64"/>
    </row>
    <row r="46" spans="1:6" x14ac:dyDescent="0.4">
      <c r="A46" s="53" t="s">
        <v>520</v>
      </c>
      <c r="F46" s="64"/>
    </row>
    <row r="47" spans="1:6" x14ac:dyDescent="0.4">
      <c r="A47" s="53" t="s">
        <v>565</v>
      </c>
      <c r="F47" s="64"/>
    </row>
    <row r="48" spans="1:6" x14ac:dyDescent="0.4">
      <c r="A48" s="53" t="s">
        <v>521</v>
      </c>
      <c r="F48" s="64"/>
    </row>
    <row r="49" spans="1:7" x14ac:dyDescent="0.4">
      <c r="A49" s="53" t="s">
        <v>522</v>
      </c>
      <c r="F49" s="64"/>
    </row>
    <row r="50" spans="1:7" x14ac:dyDescent="0.4">
      <c r="C50" s="53" t="s">
        <v>523</v>
      </c>
      <c r="F50" s="64"/>
    </row>
    <row r="51" spans="1:7" x14ac:dyDescent="0.4">
      <c r="C51" s="53" t="s">
        <v>524</v>
      </c>
      <c r="F51" s="64"/>
    </row>
    <row r="52" spans="1:7" x14ac:dyDescent="0.4">
      <c r="C52" s="53" t="s">
        <v>525</v>
      </c>
      <c r="F52" s="64"/>
    </row>
    <row r="53" spans="1:7" x14ac:dyDescent="0.4">
      <c r="C53" s="53" t="s">
        <v>526</v>
      </c>
      <c r="F53" s="64"/>
    </row>
    <row r="54" spans="1:7" x14ac:dyDescent="0.4">
      <c r="C54" s="53" t="s">
        <v>513</v>
      </c>
      <c r="F54" s="64"/>
    </row>
    <row r="55" spans="1:7" x14ac:dyDescent="0.4">
      <c r="A55" s="53" t="s">
        <v>514</v>
      </c>
      <c r="F55" s="64"/>
    </row>
    <row r="56" spans="1:7" x14ac:dyDescent="0.4">
      <c r="A56" s="53" t="s">
        <v>515</v>
      </c>
      <c r="F56" s="64"/>
    </row>
    <row r="57" spans="1:7" x14ac:dyDescent="0.4">
      <c r="A57" s="53" t="s">
        <v>516</v>
      </c>
      <c r="F57" s="64"/>
    </row>
    <row r="58" spans="1:7" x14ac:dyDescent="0.4">
      <c r="A58" s="53" t="s">
        <v>517</v>
      </c>
      <c r="F58" s="64"/>
    </row>
    <row r="59" spans="1:7" x14ac:dyDescent="0.4">
      <c r="A59" s="53" t="s">
        <v>518</v>
      </c>
      <c r="F59" s="64"/>
    </row>
    <row r="60" spans="1:7" x14ac:dyDescent="0.4">
      <c r="C60" s="53" t="s">
        <v>569</v>
      </c>
      <c r="D60" s="53"/>
      <c r="F60" s="64"/>
    </row>
    <row r="61" spans="1:7" x14ac:dyDescent="0.4">
      <c r="C61" s="54" t="s">
        <v>813</v>
      </c>
      <c r="D61" s="55"/>
      <c r="E61" s="56" t="s">
        <v>5</v>
      </c>
      <c r="F61" s="19">
        <v>4368000</v>
      </c>
      <c r="G61" s="56" t="s">
        <v>4</v>
      </c>
    </row>
    <row r="62" spans="1:7" x14ac:dyDescent="0.4">
      <c r="C62" s="53" t="s">
        <v>814</v>
      </c>
      <c r="D62" s="55"/>
      <c r="E62" s="56"/>
      <c r="F62" s="19"/>
      <c r="G62" s="56"/>
    </row>
    <row r="63" spans="1:7" x14ac:dyDescent="0.4">
      <c r="A63" s="53" t="s">
        <v>661</v>
      </c>
      <c r="C63" s="54"/>
      <c r="D63" s="55"/>
      <c r="E63" s="56"/>
      <c r="F63" s="19"/>
      <c r="G63" s="56"/>
    </row>
    <row r="64" spans="1:7" x14ac:dyDescent="0.4">
      <c r="C64" s="53" t="s">
        <v>507</v>
      </c>
      <c r="E64" s="56"/>
      <c r="F64" s="19"/>
      <c r="G64" s="56"/>
    </row>
    <row r="65" spans="1:7" x14ac:dyDescent="0.4">
      <c r="A65" s="65" t="s">
        <v>508</v>
      </c>
      <c r="B65" s="65"/>
      <c r="C65" s="65"/>
      <c r="D65" s="65"/>
      <c r="E65" s="56"/>
      <c r="F65" s="19"/>
      <c r="G65" s="56"/>
    </row>
    <row r="66" spans="1:7" x14ac:dyDescent="0.4">
      <c r="C66" s="53" t="s">
        <v>507</v>
      </c>
      <c r="D66" s="55"/>
      <c r="E66" s="56"/>
      <c r="F66" s="19"/>
      <c r="G66" s="56"/>
    </row>
    <row r="67" spans="1:7" x14ac:dyDescent="0.4">
      <c r="A67" s="53" t="s">
        <v>572</v>
      </c>
      <c r="C67" s="54"/>
      <c r="D67" s="55"/>
      <c r="E67" s="56"/>
      <c r="F67" s="19"/>
      <c r="G67" s="56"/>
    </row>
    <row r="68" spans="1:7" x14ac:dyDescent="0.4">
      <c r="A68" s="53" t="s">
        <v>573</v>
      </c>
      <c r="C68" s="54"/>
      <c r="D68" s="55"/>
      <c r="E68" s="56"/>
      <c r="F68" s="19"/>
      <c r="G68" s="56"/>
    </row>
    <row r="69" spans="1:7" x14ac:dyDescent="0.4">
      <c r="C69" s="53" t="s">
        <v>507</v>
      </c>
      <c r="D69" s="55"/>
      <c r="E69" s="56"/>
      <c r="F69" s="19"/>
      <c r="G69" s="56"/>
    </row>
    <row r="70" spans="1:7" x14ac:dyDescent="0.4">
      <c r="A70" s="53" t="s">
        <v>529</v>
      </c>
      <c r="C70" s="54"/>
      <c r="D70" s="55"/>
      <c r="E70" s="56"/>
      <c r="F70" s="19"/>
      <c r="G70" s="56"/>
    </row>
    <row r="71" spans="1:7" x14ac:dyDescent="0.4">
      <c r="A71" s="53" t="s">
        <v>530</v>
      </c>
      <c r="C71" s="54"/>
      <c r="D71" s="55"/>
      <c r="E71" s="56"/>
      <c r="F71" s="19"/>
      <c r="G71" s="56"/>
    </row>
    <row r="72" spans="1:7" x14ac:dyDescent="0.4">
      <c r="C72" s="53" t="s">
        <v>531</v>
      </c>
      <c r="D72" s="55"/>
      <c r="E72" s="56"/>
      <c r="F72" s="19"/>
      <c r="G72" s="56"/>
    </row>
    <row r="73" spans="1:7" x14ac:dyDescent="0.4">
      <c r="A73" s="53" t="s">
        <v>532</v>
      </c>
      <c r="C73" s="54"/>
      <c r="D73" s="55"/>
      <c r="E73" s="56"/>
      <c r="F73" s="19"/>
      <c r="G73" s="56"/>
    </row>
    <row r="74" spans="1:7" x14ac:dyDescent="0.4">
      <c r="A74" s="53" t="s">
        <v>533</v>
      </c>
      <c r="C74" s="54"/>
      <c r="D74" s="55"/>
      <c r="E74" s="56"/>
      <c r="F74" s="19"/>
      <c r="G74" s="56"/>
    </row>
    <row r="75" spans="1:7" x14ac:dyDescent="0.4">
      <c r="A75" s="53" t="s">
        <v>534</v>
      </c>
      <c r="C75" s="54"/>
      <c r="D75" s="55"/>
      <c r="E75" s="56"/>
      <c r="F75" s="19"/>
      <c r="G75" s="56"/>
    </row>
    <row r="76" spans="1:7" x14ac:dyDescent="0.4">
      <c r="C76" s="53" t="s">
        <v>535</v>
      </c>
      <c r="F76" s="64"/>
    </row>
    <row r="77" spans="1:7" x14ac:dyDescent="0.4">
      <c r="A77" s="53" t="s">
        <v>537</v>
      </c>
      <c r="F77" s="64"/>
    </row>
    <row r="78" spans="1:7" x14ac:dyDescent="0.4">
      <c r="A78" s="53" t="s">
        <v>538</v>
      </c>
      <c r="F78" s="64"/>
    </row>
    <row r="79" spans="1:7" x14ac:dyDescent="0.4">
      <c r="A79" s="53" t="s">
        <v>539</v>
      </c>
      <c r="F79" s="64"/>
    </row>
    <row r="80" spans="1:7" x14ac:dyDescent="0.4">
      <c r="A80" s="53" t="s">
        <v>728</v>
      </c>
      <c r="F80" s="64"/>
    </row>
    <row r="81" spans="1:10" x14ac:dyDescent="0.4">
      <c r="A81" s="53" t="s">
        <v>540</v>
      </c>
      <c r="F81" s="64"/>
    </row>
    <row r="82" spans="1:10" x14ac:dyDescent="0.4">
      <c r="A82" s="53" t="s">
        <v>541</v>
      </c>
      <c r="F82" s="64"/>
    </row>
    <row r="83" spans="1:10" x14ac:dyDescent="0.4">
      <c r="A83" s="53" t="s">
        <v>542</v>
      </c>
      <c r="F83" s="64"/>
    </row>
    <row r="84" spans="1:10" x14ac:dyDescent="0.4">
      <c r="A84" s="53" t="s">
        <v>543</v>
      </c>
      <c r="F84" s="64"/>
    </row>
    <row r="85" spans="1:10" x14ac:dyDescent="0.4">
      <c r="C85" s="53" t="s">
        <v>513</v>
      </c>
      <c r="F85" s="64"/>
    </row>
    <row r="86" spans="1:10" x14ac:dyDescent="0.4">
      <c r="A86" s="53" t="s">
        <v>514</v>
      </c>
      <c r="F86" s="64"/>
    </row>
    <row r="87" spans="1:10" x14ac:dyDescent="0.4">
      <c r="A87" s="53" t="s">
        <v>515</v>
      </c>
      <c r="F87" s="64"/>
    </row>
    <row r="88" spans="1:10" x14ac:dyDescent="0.4">
      <c r="A88" s="53" t="s">
        <v>516</v>
      </c>
      <c r="F88" s="64"/>
    </row>
    <row r="89" spans="1:10" x14ac:dyDescent="0.4">
      <c r="A89" s="53" t="s">
        <v>517</v>
      </c>
      <c r="F89" s="64"/>
    </row>
    <row r="90" spans="1:10" x14ac:dyDescent="0.4">
      <c r="A90" s="53" t="s">
        <v>518</v>
      </c>
      <c r="F90" s="64"/>
    </row>
    <row r="91" spans="1:10" x14ac:dyDescent="0.4">
      <c r="C91" s="53" t="s">
        <v>568</v>
      </c>
      <c r="D91" s="53"/>
      <c r="F91" s="64"/>
    </row>
    <row r="92" spans="1:10" x14ac:dyDescent="0.4">
      <c r="A92" s="53" t="s">
        <v>574</v>
      </c>
      <c r="C92" s="54"/>
      <c r="D92" s="54"/>
      <c r="F92" s="64"/>
    </row>
    <row r="93" spans="1:10" x14ac:dyDescent="0.4">
      <c r="C93" s="54" t="s">
        <v>6</v>
      </c>
      <c r="D93" s="55"/>
      <c r="E93" s="56" t="s">
        <v>5</v>
      </c>
      <c r="F93" s="19">
        <v>240000</v>
      </c>
      <c r="G93" s="56" t="s">
        <v>4</v>
      </c>
      <c r="J93" s="53">
        <v>243047</v>
      </c>
    </row>
    <row r="94" spans="1:10" x14ac:dyDescent="0.4">
      <c r="C94" s="53" t="s">
        <v>544</v>
      </c>
      <c r="D94" s="55"/>
      <c r="E94" s="56"/>
      <c r="F94" s="19"/>
      <c r="G94" s="56"/>
    </row>
    <row r="95" spans="1:10" x14ac:dyDescent="0.4">
      <c r="A95" s="53" t="s">
        <v>729</v>
      </c>
      <c r="C95" s="54"/>
      <c r="D95" s="55"/>
      <c r="E95" s="56"/>
      <c r="F95" s="19"/>
      <c r="G95" s="56"/>
    </row>
    <row r="96" spans="1:10" x14ac:dyDescent="0.4">
      <c r="A96" s="53" t="s">
        <v>545</v>
      </c>
      <c r="C96" s="54"/>
      <c r="D96" s="55"/>
      <c r="E96" s="56"/>
      <c r="F96" s="19"/>
      <c r="G96" s="56"/>
    </row>
    <row r="97" spans="1:11" x14ac:dyDescent="0.4">
      <c r="A97" s="53" t="s">
        <v>546</v>
      </c>
      <c r="C97" s="54"/>
      <c r="D97" s="55"/>
      <c r="E97" s="56"/>
      <c r="F97" s="19"/>
      <c r="G97" s="56"/>
    </row>
    <row r="98" spans="1:11" x14ac:dyDescent="0.4">
      <c r="A98" s="53" t="s">
        <v>663</v>
      </c>
      <c r="C98" s="54"/>
      <c r="D98" s="55"/>
      <c r="E98" s="56"/>
      <c r="F98" s="19"/>
      <c r="G98" s="56"/>
    </row>
    <row r="99" spans="1:11" x14ac:dyDescent="0.4">
      <c r="C99" s="53" t="s">
        <v>507</v>
      </c>
      <c r="E99" s="56"/>
      <c r="F99" s="19"/>
      <c r="G99" s="56"/>
    </row>
    <row r="100" spans="1:11" x14ac:dyDescent="0.4">
      <c r="A100" s="65" t="s">
        <v>508</v>
      </c>
      <c r="B100" s="65"/>
      <c r="C100" s="65"/>
      <c r="D100" s="65"/>
      <c r="E100" s="56"/>
      <c r="F100" s="19"/>
      <c r="G100" s="56"/>
    </row>
    <row r="101" spans="1:11" x14ac:dyDescent="0.4">
      <c r="C101" s="53" t="s">
        <v>664</v>
      </c>
      <c r="D101" s="55"/>
      <c r="E101" s="56"/>
      <c r="F101" s="19"/>
      <c r="G101" s="56"/>
    </row>
    <row r="102" spans="1:11" x14ac:dyDescent="0.4">
      <c r="A102" s="53" t="s">
        <v>547</v>
      </c>
      <c r="F102" s="64"/>
      <c r="J102" s="53">
        <v>637767</v>
      </c>
    </row>
    <row r="103" spans="1:11" x14ac:dyDescent="0.4">
      <c r="C103" s="53" t="s">
        <v>664</v>
      </c>
      <c r="D103" s="55"/>
      <c r="F103" s="64"/>
      <c r="J103" s="53">
        <f>J93+J102</f>
        <v>880814</v>
      </c>
    </row>
    <row r="104" spans="1:11" x14ac:dyDescent="0.4">
      <c r="A104" s="53" t="s">
        <v>548</v>
      </c>
      <c r="F104" s="64"/>
    </row>
    <row r="105" spans="1:11" x14ac:dyDescent="0.4">
      <c r="C105" s="53" t="s">
        <v>664</v>
      </c>
      <c r="D105" s="55"/>
      <c r="F105" s="64"/>
      <c r="J105" s="66">
        <v>23099274.309999999</v>
      </c>
      <c r="K105" s="67">
        <f>J105*0.00167</f>
        <v>38575.788097700002</v>
      </c>
    </row>
    <row r="106" spans="1:11" x14ac:dyDescent="0.4">
      <c r="A106" s="53" t="s">
        <v>549</v>
      </c>
      <c r="F106" s="64"/>
      <c r="J106" s="68"/>
      <c r="K106" s="67"/>
    </row>
    <row r="107" spans="1:11" x14ac:dyDescent="0.4">
      <c r="C107" s="53" t="s">
        <v>513</v>
      </c>
      <c r="F107" s="64"/>
      <c r="J107" s="68"/>
      <c r="K107" s="67"/>
    </row>
    <row r="108" spans="1:11" x14ac:dyDescent="0.4">
      <c r="A108" s="53" t="s">
        <v>514</v>
      </c>
      <c r="F108" s="64"/>
      <c r="J108" s="68"/>
      <c r="K108" s="67"/>
    </row>
    <row r="109" spans="1:11" x14ac:dyDescent="0.4">
      <c r="A109" s="53" t="s">
        <v>515</v>
      </c>
      <c r="F109" s="64"/>
      <c r="J109" s="68"/>
      <c r="K109" s="67"/>
    </row>
    <row r="110" spans="1:11" x14ac:dyDescent="0.4">
      <c r="A110" s="53" t="s">
        <v>516</v>
      </c>
      <c r="F110" s="64"/>
      <c r="J110" s="68"/>
      <c r="K110" s="67"/>
    </row>
    <row r="111" spans="1:11" x14ac:dyDescent="0.4">
      <c r="A111" s="53" t="s">
        <v>517</v>
      </c>
      <c r="F111" s="64"/>
      <c r="J111" s="68"/>
      <c r="K111" s="67"/>
    </row>
    <row r="112" spans="1:11" x14ac:dyDescent="0.4">
      <c r="A112" s="53" t="s">
        <v>518</v>
      </c>
      <c r="F112" s="64"/>
      <c r="J112" s="68"/>
      <c r="K112" s="67"/>
    </row>
    <row r="113" spans="1:11" x14ac:dyDescent="0.4">
      <c r="C113" s="53" t="s">
        <v>568</v>
      </c>
      <c r="D113" s="53"/>
      <c r="F113" s="64"/>
      <c r="J113" s="68"/>
      <c r="K113" s="67"/>
    </row>
    <row r="114" spans="1:11" x14ac:dyDescent="0.4">
      <c r="A114" s="53" t="s">
        <v>679</v>
      </c>
      <c r="C114" s="54"/>
      <c r="D114" s="54"/>
      <c r="F114" s="64"/>
      <c r="J114" s="68"/>
      <c r="K114" s="67"/>
    </row>
    <row r="115" spans="1:11" x14ac:dyDescent="0.4">
      <c r="C115" s="54" t="s">
        <v>7</v>
      </c>
      <c r="D115" s="55"/>
      <c r="E115" s="56" t="s">
        <v>5</v>
      </c>
      <c r="F115" s="69">
        <v>636722</v>
      </c>
      <c r="G115" s="56" t="s">
        <v>4</v>
      </c>
      <c r="J115" s="68"/>
      <c r="K115" s="67"/>
    </row>
    <row r="116" spans="1:11" x14ac:dyDescent="0.4">
      <c r="C116" s="53" t="s">
        <v>731</v>
      </c>
      <c r="F116" s="70"/>
      <c r="J116" s="68"/>
      <c r="K116" s="67"/>
    </row>
    <row r="117" spans="1:11" x14ac:dyDescent="0.4">
      <c r="A117" s="53" t="s">
        <v>735</v>
      </c>
      <c r="F117" s="70"/>
      <c r="J117" s="68"/>
      <c r="K117" s="67"/>
    </row>
    <row r="118" spans="1:11" x14ac:dyDescent="0.4">
      <c r="A118" s="53" t="s">
        <v>732</v>
      </c>
      <c r="F118" s="70"/>
      <c r="J118" s="68"/>
      <c r="K118" s="67"/>
    </row>
    <row r="119" spans="1:11" x14ac:dyDescent="0.4">
      <c r="A119" s="53" t="s">
        <v>733</v>
      </c>
      <c r="F119" s="70"/>
      <c r="J119" s="68"/>
      <c r="K119" s="67"/>
    </row>
    <row r="120" spans="1:11" x14ac:dyDescent="0.4">
      <c r="A120" s="53" t="s">
        <v>734</v>
      </c>
      <c r="F120" s="70"/>
      <c r="J120" s="68"/>
      <c r="K120" s="67"/>
    </row>
    <row r="121" spans="1:11" x14ac:dyDescent="0.4">
      <c r="C121" s="53" t="s">
        <v>550</v>
      </c>
      <c r="F121" s="70"/>
      <c r="J121" s="68"/>
      <c r="K121" s="67"/>
    </row>
    <row r="122" spans="1:11" x14ac:dyDescent="0.4">
      <c r="A122" s="53" t="s">
        <v>736</v>
      </c>
      <c r="F122" s="70"/>
      <c r="J122" s="68"/>
      <c r="K122" s="67"/>
    </row>
    <row r="123" spans="1:11" x14ac:dyDescent="0.4">
      <c r="A123" s="53" t="s">
        <v>575</v>
      </c>
      <c r="F123" s="70"/>
      <c r="J123" s="68"/>
      <c r="K123" s="67"/>
    </row>
    <row r="124" spans="1:11" x14ac:dyDescent="0.4">
      <c r="C124" s="53" t="s">
        <v>737</v>
      </c>
      <c r="F124" s="70"/>
      <c r="J124" s="68"/>
      <c r="K124" s="67"/>
    </row>
    <row r="125" spans="1:11" x14ac:dyDescent="0.4">
      <c r="A125" s="53" t="s">
        <v>738</v>
      </c>
      <c r="F125" s="70"/>
      <c r="J125" s="68"/>
      <c r="K125" s="67"/>
    </row>
    <row r="126" spans="1:11" x14ac:dyDescent="0.4">
      <c r="C126" s="53" t="s">
        <v>625</v>
      </c>
      <c r="F126" s="70"/>
      <c r="J126" s="68"/>
      <c r="K126" s="67"/>
    </row>
    <row r="127" spans="1:11" x14ac:dyDescent="0.4">
      <c r="A127" s="71" t="s">
        <v>626</v>
      </c>
      <c r="F127" s="70"/>
      <c r="J127" s="68"/>
      <c r="K127" s="67"/>
    </row>
    <row r="128" spans="1:11" x14ac:dyDescent="0.4">
      <c r="C128" s="53" t="s">
        <v>551</v>
      </c>
      <c r="F128" s="70"/>
      <c r="J128" s="68"/>
      <c r="K128" s="67"/>
    </row>
    <row r="129" spans="1:11" x14ac:dyDescent="0.4">
      <c r="A129" s="53" t="s">
        <v>552</v>
      </c>
      <c r="F129" s="70"/>
      <c r="J129" s="68"/>
      <c r="K129" s="67"/>
    </row>
    <row r="130" spans="1:11" x14ac:dyDescent="0.4">
      <c r="C130" s="53" t="s">
        <v>739</v>
      </c>
      <c r="F130" s="70"/>
      <c r="J130" s="68"/>
      <c r="K130" s="67"/>
    </row>
    <row r="131" spans="1:11" x14ac:dyDescent="0.4">
      <c r="A131" s="53" t="s">
        <v>740</v>
      </c>
      <c r="F131" s="70"/>
      <c r="J131" s="68"/>
      <c r="K131" s="67"/>
    </row>
    <row r="132" spans="1:11" x14ac:dyDescent="0.4">
      <c r="C132" s="53" t="s">
        <v>741</v>
      </c>
      <c r="F132" s="70"/>
      <c r="J132" s="68"/>
      <c r="K132" s="67"/>
    </row>
    <row r="133" spans="1:11" x14ac:dyDescent="0.4">
      <c r="A133" s="53" t="s">
        <v>742</v>
      </c>
      <c r="F133" s="70"/>
      <c r="J133" s="68"/>
      <c r="K133" s="67"/>
    </row>
    <row r="134" spans="1:11" x14ac:dyDescent="0.4">
      <c r="C134" s="53" t="s">
        <v>743</v>
      </c>
      <c r="F134" s="70"/>
      <c r="J134" s="68"/>
      <c r="K134" s="67"/>
    </row>
    <row r="135" spans="1:11" x14ac:dyDescent="0.4">
      <c r="A135" s="53" t="s">
        <v>744</v>
      </c>
      <c r="F135" s="70"/>
      <c r="J135" s="68"/>
      <c r="K135" s="67"/>
    </row>
    <row r="136" spans="1:11" x14ac:dyDescent="0.4">
      <c r="C136" s="53" t="s">
        <v>743</v>
      </c>
      <c r="F136" s="70"/>
      <c r="J136" s="68"/>
      <c r="K136" s="67"/>
    </row>
    <row r="137" spans="1:11" x14ac:dyDescent="0.4">
      <c r="A137" s="53" t="s">
        <v>745</v>
      </c>
      <c r="F137" s="70"/>
      <c r="J137" s="68"/>
      <c r="K137" s="67"/>
    </row>
    <row r="138" spans="1:11" x14ac:dyDescent="0.4">
      <c r="C138" s="53" t="s">
        <v>746</v>
      </c>
      <c r="F138" s="70"/>
      <c r="J138" s="68"/>
      <c r="K138" s="67"/>
    </row>
    <row r="139" spans="1:11" x14ac:dyDescent="0.4">
      <c r="A139" s="53" t="s">
        <v>747</v>
      </c>
      <c r="F139" s="70"/>
      <c r="J139" s="68"/>
      <c r="K139" s="67"/>
    </row>
    <row r="140" spans="1:11" x14ac:dyDescent="0.4">
      <c r="C140" s="53" t="s">
        <v>553</v>
      </c>
      <c r="F140" s="70"/>
      <c r="J140" s="68"/>
      <c r="K140" s="67"/>
    </row>
    <row r="141" spans="1:11" x14ac:dyDescent="0.4">
      <c r="A141" s="53" t="s">
        <v>748</v>
      </c>
      <c r="F141" s="70"/>
      <c r="J141" s="68"/>
      <c r="K141" s="67"/>
    </row>
    <row r="142" spans="1:11" x14ac:dyDescent="0.4">
      <c r="C142" s="53" t="s">
        <v>749</v>
      </c>
      <c r="F142" s="70"/>
      <c r="J142" s="68"/>
      <c r="K142" s="67"/>
    </row>
    <row r="143" spans="1:11" x14ac:dyDescent="0.4">
      <c r="A143" s="53" t="s">
        <v>750</v>
      </c>
      <c r="F143" s="70"/>
      <c r="J143" s="68"/>
      <c r="K143" s="67"/>
    </row>
    <row r="144" spans="1:11" x14ac:dyDescent="0.4">
      <c r="C144" s="54" t="s">
        <v>8</v>
      </c>
      <c r="D144" s="55"/>
      <c r="E144" s="56" t="s">
        <v>3</v>
      </c>
      <c r="F144" s="19">
        <f>F145+F153+F161+F173</f>
        <v>893400</v>
      </c>
      <c r="G144" s="56" t="s">
        <v>4</v>
      </c>
      <c r="J144" s="68"/>
      <c r="K144" s="67"/>
    </row>
    <row r="145" spans="1:11" x14ac:dyDescent="0.4">
      <c r="C145" s="54" t="s">
        <v>269</v>
      </c>
      <c r="D145" s="55"/>
      <c r="E145" s="56" t="s">
        <v>5</v>
      </c>
      <c r="F145" s="18">
        <v>48940</v>
      </c>
      <c r="G145" s="56" t="s">
        <v>4</v>
      </c>
      <c r="J145" s="68"/>
      <c r="K145" s="67"/>
    </row>
    <row r="146" spans="1:11" x14ac:dyDescent="0.4">
      <c r="C146" s="53" t="s">
        <v>128</v>
      </c>
      <c r="F146" s="72"/>
      <c r="J146" s="68"/>
      <c r="K146" s="67"/>
    </row>
    <row r="147" spans="1:11" x14ac:dyDescent="0.4">
      <c r="A147" s="53" t="s">
        <v>793</v>
      </c>
      <c r="F147" s="72"/>
      <c r="J147" s="68"/>
      <c r="K147" s="67"/>
    </row>
    <row r="148" spans="1:11" x14ac:dyDescent="0.4">
      <c r="A148" s="53" t="s">
        <v>794</v>
      </c>
      <c r="F148" s="72"/>
      <c r="J148" s="68"/>
      <c r="K148" s="67"/>
    </row>
    <row r="149" spans="1:11" x14ac:dyDescent="0.4">
      <c r="A149" s="53" t="s">
        <v>797</v>
      </c>
      <c r="F149" s="72"/>
      <c r="J149" s="68"/>
      <c r="K149" s="67"/>
    </row>
    <row r="150" spans="1:11" x14ac:dyDescent="0.4">
      <c r="A150" s="53" t="s">
        <v>798</v>
      </c>
      <c r="F150" s="72"/>
      <c r="J150" s="68"/>
      <c r="K150" s="67"/>
    </row>
    <row r="151" spans="1:11" x14ac:dyDescent="0.4">
      <c r="C151" s="53" t="s">
        <v>795</v>
      </c>
      <c r="F151" s="72"/>
      <c r="J151" s="68"/>
      <c r="K151" s="67"/>
    </row>
    <row r="152" spans="1:11" x14ac:dyDescent="0.4">
      <c r="A152" s="53" t="s">
        <v>796</v>
      </c>
      <c r="F152" s="72"/>
    </row>
    <row r="153" spans="1:11" x14ac:dyDescent="0.4">
      <c r="C153" s="54" t="s">
        <v>619</v>
      </c>
      <c r="D153" s="55"/>
      <c r="E153" s="56" t="s">
        <v>5</v>
      </c>
      <c r="F153" s="73">
        <v>24850</v>
      </c>
      <c r="G153" s="56" t="s">
        <v>4</v>
      </c>
      <c r="J153" s="61"/>
      <c r="K153" s="74"/>
    </row>
    <row r="154" spans="1:11" x14ac:dyDescent="0.4">
      <c r="C154" s="53" t="s">
        <v>620</v>
      </c>
      <c r="F154" s="72"/>
      <c r="J154" s="61" t="e">
        <f>#REF!*45</f>
        <v>#REF!</v>
      </c>
    </row>
    <row r="155" spans="1:11" x14ac:dyDescent="0.4">
      <c r="A155" s="53" t="s">
        <v>621</v>
      </c>
      <c r="F155" s="72"/>
      <c r="J155" s="61" t="e">
        <f>J154/2</f>
        <v>#REF!</v>
      </c>
    </row>
    <row r="156" spans="1:11" x14ac:dyDescent="0.4">
      <c r="A156" s="53" t="s">
        <v>622</v>
      </c>
      <c r="F156" s="72"/>
      <c r="J156" s="61"/>
    </row>
    <row r="157" spans="1:11" x14ac:dyDescent="0.4">
      <c r="A157" s="53" t="s">
        <v>623</v>
      </c>
      <c r="F157" s="72"/>
      <c r="J157" s="61"/>
    </row>
    <row r="158" spans="1:11" x14ac:dyDescent="0.4">
      <c r="A158" s="53" t="s">
        <v>799</v>
      </c>
      <c r="F158" s="72"/>
      <c r="J158" s="61"/>
    </row>
    <row r="159" spans="1:11" x14ac:dyDescent="0.4">
      <c r="C159" s="53" t="s">
        <v>800</v>
      </c>
      <c r="F159" s="72"/>
      <c r="J159" s="61"/>
    </row>
    <row r="160" spans="1:11" x14ac:dyDescent="0.4">
      <c r="A160" s="53" t="s">
        <v>624</v>
      </c>
      <c r="F160" s="72"/>
      <c r="J160" s="61"/>
    </row>
    <row r="161" spans="1:11" x14ac:dyDescent="0.4">
      <c r="C161" s="54" t="s">
        <v>790</v>
      </c>
      <c r="D161" s="55"/>
      <c r="E161" s="56" t="s">
        <v>5</v>
      </c>
      <c r="F161" s="18">
        <f>K161</f>
        <v>225270</v>
      </c>
      <c r="G161" s="56" t="s">
        <v>4</v>
      </c>
      <c r="J161" s="61">
        <v>450540</v>
      </c>
      <c r="K161" s="74">
        <f>J161/2</f>
        <v>225270</v>
      </c>
    </row>
    <row r="162" spans="1:11" x14ac:dyDescent="0.4">
      <c r="A162" s="57"/>
      <c r="B162" s="57"/>
      <c r="C162" s="57" t="s">
        <v>1051</v>
      </c>
      <c r="E162" s="75"/>
      <c r="F162" s="72"/>
      <c r="J162" s="61"/>
    </row>
    <row r="163" spans="1:11" x14ac:dyDescent="0.4">
      <c r="A163" s="57" t="s">
        <v>1052</v>
      </c>
      <c r="B163" s="57"/>
      <c r="C163" s="57"/>
      <c r="E163" s="75"/>
      <c r="F163" s="72"/>
      <c r="J163" s="61"/>
    </row>
    <row r="164" spans="1:11" x14ac:dyDescent="0.4">
      <c r="A164" s="57" t="s">
        <v>652</v>
      </c>
      <c r="B164" s="57"/>
      <c r="C164" s="57"/>
      <c r="E164" s="75"/>
      <c r="F164" s="72"/>
      <c r="J164" s="61"/>
    </row>
    <row r="165" spans="1:11" x14ac:dyDescent="0.4">
      <c r="A165" s="57" t="s">
        <v>788</v>
      </c>
      <c r="B165" s="57"/>
      <c r="C165" s="57"/>
      <c r="E165" s="75"/>
      <c r="F165" s="72"/>
      <c r="J165" s="61"/>
    </row>
    <row r="166" spans="1:11" x14ac:dyDescent="0.4">
      <c r="A166" s="57" t="s">
        <v>789</v>
      </c>
      <c r="B166" s="57"/>
      <c r="C166" s="57"/>
      <c r="E166" s="75"/>
      <c r="F166" s="72"/>
      <c r="J166" s="61"/>
    </row>
    <row r="167" spans="1:11" x14ac:dyDescent="0.4">
      <c r="A167" s="76"/>
      <c r="B167" s="57"/>
      <c r="C167" s="57" t="s">
        <v>650</v>
      </c>
      <c r="E167" s="75"/>
      <c r="F167" s="72"/>
      <c r="J167" s="61"/>
    </row>
    <row r="168" spans="1:11" x14ac:dyDescent="0.4">
      <c r="A168" s="76" t="s">
        <v>791</v>
      </c>
      <c r="B168" s="57"/>
      <c r="C168" s="57"/>
      <c r="E168" s="75"/>
      <c r="F168" s="72"/>
      <c r="J168" s="61"/>
    </row>
    <row r="169" spans="1:11" x14ac:dyDescent="0.4">
      <c r="A169" s="76" t="s">
        <v>792</v>
      </c>
      <c r="B169" s="57"/>
      <c r="C169" s="57"/>
      <c r="E169" s="75"/>
      <c r="F169" s="72"/>
      <c r="J169" s="61"/>
    </row>
    <row r="170" spans="1:11" x14ac:dyDescent="0.4">
      <c r="A170" s="76"/>
      <c r="B170" s="57"/>
      <c r="C170" s="57" t="s">
        <v>654</v>
      </c>
      <c r="E170" s="75"/>
      <c r="F170" s="72"/>
      <c r="J170" s="61"/>
    </row>
    <row r="171" spans="1:11" x14ac:dyDescent="0.4">
      <c r="A171" s="76" t="s">
        <v>653</v>
      </c>
      <c r="B171" s="57"/>
      <c r="C171" s="57"/>
      <c r="E171" s="75"/>
      <c r="F171" s="72"/>
      <c r="J171" s="61"/>
    </row>
    <row r="172" spans="1:11" x14ac:dyDescent="0.4">
      <c r="A172" s="76" t="s">
        <v>651</v>
      </c>
      <c r="B172" s="57"/>
      <c r="C172" s="57"/>
      <c r="E172" s="75"/>
      <c r="F172" s="72"/>
      <c r="J172" s="61"/>
    </row>
    <row r="173" spans="1:11" x14ac:dyDescent="0.4">
      <c r="C173" s="54" t="s">
        <v>93</v>
      </c>
      <c r="D173" s="55"/>
      <c r="E173" s="56" t="s">
        <v>5</v>
      </c>
      <c r="F173" s="18">
        <f>K173</f>
        <v>594340</v>
      </c>
      <c r="G173" s="56" t="s">
        <v>4</v>
      </c>
      <c r="J173" s="61">
        <v>29717000</v>
      </c>
      <c r="K173" s="62">
        <f>J173*2/100</f>
        <v>594340</v>
      </c>
    </row>
    <row r="174" spans="1:11" x14ac:dyDescent="0.4">
      <c r="C174" s="53" t="s">
        <v>129</v>
      </c>
      <c r="F174" s="72"/>
    </row>
    <row r="175" spans="1:11" x14ac:dyDescent="0.4">
      <c r="A175" s="53" t="s">
        <v>656</v>
      </c>
      <c r="F175" s="72"/>
    </row>
    <row r="176" spans="1:11" x14ac:dyDescent="0.4">
      <c r="A176" s="53" t="s">
        <v>655</v>
      </c>
      <c r="F176" s="72"/>
    </row>
    <row r="177" spans="1:7" x14ac:dyDescent="0.4">
      <c r="A177" s="53" t="s">
        <v>819</v>
      </c>
      <c r="F177" s="72"/>
    </row>
    <row r="178" spans="1:7" x14ac:dyDescent="0.4">
      <c r="A178" s="53" t="s">
        <v>665</v>
      </c>
      <c r="F178" s="72"/>
    </row>
    <row r="179" spans="1:7" x14ac:dyDescent="0.4">
      <c r="C179" s="53" t="s">
        <v>815</v>
      </c>
      <c r="F179" s="72"/>
    </row>
    <row r="180" spans="1:7" x14ac:dyDescent="0.4">
      <c r="A180" s="53" t="s">
        <v>816</v>
      </c>
      <c r="F180" s="72"/>
    </row>
    <row r="181" spans="1:7" x14ac:dyDescent="0.4">
      <c r="C181" s="53" t="s">
        <v>817</v>
      </c>
      <c r="F181" s="72"/>
    </row>
    <row r="182" spans="1:7" x14ac:dyDescent="0.4">
      <c r="A182" s="53" t="s">
        <v>818</v>
      </c>
      <c r="F182" s="72"/>
    </row>
    <row r="183" spans="1:7" x14ac:dyDescent="0.4">
      <c r="B183" s="54" t="s">
        <v>9</v>
      </c>
      <c r="D183" s="55"/>
      <c r="E183" s="56" t="s">
        <v>3</v>
      </c>
      <c r="F183" s="19">
        <f>F184</f>
        <v>39420</v>
      </c>
      <c r="G183" s="56" t="s">
        <v>4</v>
      </c>
    </row>
    <row r="184" spans="1:7" x14ac:dyDescent="0.4">
      <c r="C184" s="54" t="s">
        <v>10</v>
      </c>
      <c r="D184" s="55"/>
      <c r="E184" s="56" t="s">
        <v>5</v>
      </c>
      <c r="F184" s="18">
        <v>39420</v>
      </c>
      <c r="G184" s="56" t="s">
        <v>4</v>
      </c>
    </row>
    <row r="185" spans="1:7" x14ac:dyDescent="0.4">
      <c r="C185" s="53" t="s">
        <v>658</v>
      </c>
      <c r="F185" s="77"/>
    </row>
    <row r="186" spans="1:7" x14ac:dyDescent="0.4">
      <c r="A186" s="53" t="s">
        <v>666</v>
      </c>
      <c r="F186" s="77"/>
    </row>
    <row r="187" spans="1:7" x14ac:dyDescent="0.4">
      <c r="A187" s="53" t="s">
        <v>657</v>
      </c>
      <c r="F187" s="77"/>
    </row>
    <row r="188" spans="1:7" x14ac:dyDescent="0.4">
      <c r="F188" s="77"/>
    </row>
    <row r="189" spans="1:7" x14ac:dyDescent="0.4">
      <c r="F189" s="77"/>
    </row>
    <row r="190" spans="1:7" x14ac:dyDescent="0.4">
      <c r="F190" s="77"/>
    </row>
  </sheetData>
  <mergeCells count="5">
    <mergeCell ref="A7:G7"/>
    <mergeCell ref="A1:G1"/>
    <mergeCell ref="A2:G2"/>
    <mergeCell ref="A3:G3"/>
    <mergeCell ref="A4:G4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88" workbookViewId="0">
      <selection activeCell="A78" sqref="A78:E86"/>
    </sheetView>
  </sheetViews>
  <sheetFormatPr defaultColWidth="9" defaultRowHeight="21" x14ac:dyDescent="0.4"/>
  <cols>
    <col min="1" max="3" width="5.59765625" style="1" customWidth="1"/>
    <col min="4" max="4" width="39.59765625" style="1" customWidth="1"/>
    <col min="5" max="5" width="5.59765625" style="3" customWidth="1"/>
    <col min="6" max="6" width="10.59765625" style="5" customWidth="1"/>
    <col min="7" max="7" width="5.59765625" style="3" customWidth="1"/>
    <col min="8" max="9" width="9" style="1"/>
    <col min="10" max="11" width="12.59765625" style="1" customWidth="1"/>
    <col min="12" max="16384" width="9" style="1"/>
  </cols>
  <sheetData>
    <row r="1" spans="1:11" ht="21" customHeight="1" x14ac:dyDescent="0.45">
      <c r="A1" s="99" t="s">
        <v>155</v>
      </c>
      <c r="B1" s="99"/>
      <c r="C1" s="99"/>
      <c r="D1" s="99"/>
      <c r="E1" s="99"/>
      <c r="F1" s="99"/>
      <c r="G1" s="99"/>
    </row>
    <row r="2" spans="1:11" ht="21" customHeight="1" x14ac:dyDescent="0.45">
      <c r="A2" s="99" t="s">
        <v>730</v>
      </c>
      <c r="B2" s="99"/>
      <c r="C2" s="99"/>
      <c r="D2" s="99"/>
      <c r="E2" s="99"/>
      <c r="F2" s="99"/>
      <c r="G2" s="99"/>
    </row>
    <row r="3" spans="1:11" ht="21" customHeight="1" x14ac:dyDescent="0.45">
      <c r="A3" s="99" t="s">
        <v>154</v>
      </c>
      <c r="B3" s="99"/>
      <c r="C3" s="99"/>
      <c r="D3" s="99"/>
      <c r="E3" s="99"/>
      <c r="F3" s="99"/>
      <c r="G3" s="99"/>
    </row>
    <row r="4" spans="1:11" ht="21" customHeight="1" x14ac:dyDescent="0.45">
      <c r="A4" s="99" t="s">
        <v>156</v>
      </c>
      <c r="B4" s="99"/>
      <c r="C4" s="99"/>
      <c r="D4" s="99"/>
      <c r="E4" s="99"/>
      <c r="F4" s="99"/>
      <c r="G4" s="99"/>
    </row>
    <row r="5" spans="1:11" ht="21" customHeight="1" x14ac:dyDescent="0.4">
      <c r="A5" s="96" t="s">
        <v>90</v>
      </c>
      <c r="B5" s="96"/>
      <c r="C5" s="96"/>
      <c r="D5" s="96"/>
      <c r="E5" s="96"/>
      <c r="F5" s="96"/>
      <c r="G5" s="96"/>
    </row>
    <row r="6" spans="1:11" x14ac:dyDescent="0.4">
      <c r="A6" s="7" t="s">
        <v>91</v>
      </c>
      <c r="B6" s="8"/>
      <c r="C6" s="8"/>
      <c r="D6" s="8"/>
      <c r="E6" s="9" t="s">
        <v>3</v>
      </c>
      <c r="F6" s="6">
        <f>F7</f>
        <v>3072000</v>
      </c>
      <c r="G6" s="4" t="s">
        <v>4</v>
      </c>
      <c r="K6" s="12">
        <f>F6</f>
        <v>3072000</v>
      </c>
    </row>
    <row r="7" spans="1:11" x14ac:dyDescent="0.4">
      <c r="A7" s="8"/>
      <c r="B7" s="7" t="s">
        <v>54</v>
      </c>
      <c r="C7" s="8"/>
      <c r="D7" s="8"/>
      <c r="E7" s="9" t="s">
        <v>3</v>
      </c>
      <c r="F7" s="6">
        <f>F8</f>
        <v>3072000</v>
      </c>
      <c r="G7" s="4" t="s">
        <v>4</v>
      </c>
    </row>
    <row r="8" spans="1:11" x14ac:dyDescent="0.4">
      <c r="A8" s="8"/>
      <c r="B8" s="8"/>
      <c r="C8" s="7" t="s">
        <v>57</v>
      </c>
      <c r="D8" s="8"/>
      <c r="E8" s="9" t="s">
        <v>3</v>
      </c>
      <c r="F8" s="6">
        <f>F9</f>
        <v>3072000</v>
      </c>
      <c r="G8" s="4" t="s">
        <v>4</v>
      </c>
    </row>
    <row r="9" spans="1:11" x14ac:dyDescent="0.4">
      <c r="C9" s="2" t="s">
        <v>178</v>
      </c>
      <c r="D9" s="2"/>
      <c r="E9" s="4" t="s">
        <v>3</v>
      </c>
      <c r="F9" s="6">
        <f>F10+F21+F32+F43+F54+F65+F76+F87</f>
        <v>3072000</v>
      </c>
      <c r="G9" s="4" t="s">
        <v>4</v>
      </c>
    </row>
    <row r="10" spans="1:11" x14ac:dyDescent="0.4">
      <c r="A10" s="11"/>
      <c r="B10" s="11"/>
      <c r="C10" s="16" t="s">
        <v>987</v>
      </c>
      <c r="D10" s="16"/>
      <c r="E10" s="17" t="s">
        <v>5</v>
      </c>
      <c r="F10" s="19">
        <v>107000</v>
      </c>
      <c r="G10" s="17" t="s">
        <v>4</v>
      </c>
    </row>
    <row r="11" spans="1:11" x14ac:dyDescent="0.4">
      <c r="A11" s="16" t="s">
        <v>988</v>
      </c>
      <c r="B11" s="11"/>
      <c r="C11" s="16"/>
      <c r="D11" s="16"/>
      <c r="E11" s="17"/>
      <c r="F11" s="19"/>
      <c r="G11" s="17"/>
    </row>
    <row r="12" spans="1:11" x14ac:dyDescent="0.4">
      <c r="A12" s="11"/>
      <c r="B12" s="11"/>
      <c r="C12" s="11" t="s">
        <v>989</v>
      </c>
      <c r="D12" s="11"/>
      <c r="E12" s="90"/>
      <c r="F12" s="25"/>
      <c r="G12" s="23"/>
    </row>
    <row r="13" spans="1:11" x14ac:dyDescent="0.4">
      <c r="A13" s="11" t="s">
        <v>990</v>
      </c>
      <c r="B13" s="11"/>
      <c r="C13" s="11"/>
      <c r="D13" s="11"/>
      <c r="E13" s="90"/>
      <c r="F13" s="25"/>
      <c r="G13" s="23"/>
    </row>
    <row r="14" spans="1:11" x14ac:dyDescent="0.4">
      <c r="A14" s="11" t="s">
        <v>991</v>
      </c>
      <c r="B14" s="11"/>
      <c r="C14" s="11"/>
      <c r="D14" s="11"/>
      <c r="E14" s="90"/>
      <c r="F14" s="26"/>
      <c r="G14" s="23"/>
    </row>
    <row r="15" spans="1:11" x14ac:dyDescent="0.4">
      <c r="A15" s="11" t="s">
        <v>992</v>
      </c>
      <c r="B15" s="11"/>
      <c r="C15" s="11"/>
      <c r="D15" s="11"/>
      <c r="E15" s="90"/>
      <c r="F15" s="26"/>
      <c r="G15" s="23"/>
    </row>
    <row r="16" spans="1:11" x14ac:dyDescent="0.4">
      <c r="A16" s="11" t="s">
        <v>993</v>
      </c>
      <c r="B16" s="11"/>
      <c r="C16" s="11"/>
      <c r="D16" s="11"/>
      <c r="E16" s="90"/>
      <c r="F16" s="26"/>
      <c r="G16" s="23"/>
    </row>
    <row r="17" spans="1:7" x14ac:dyDescent="0.4">
      <c r="A17" s="11"/>
      <c r="B17" s="11"/>
      <c r="C17" s="11" t="s">
        <v>994</v>
      </c>
      <c r="D17" s="11"/>
      <c r="E17" s="90"/>
      <c r="F17" s="26"/>
      <c r="G17" s="23"/>
    </row>
    <row r="18" spans="1:7" x14ac:dyDescent="0.4">
      <c r="A18" s="11" t="s">
        <v>995</v>
      </c>
      <c r="B18" s="11"/>
      <c r="C18" s="11"/>
      <c r="D18" s="11"/>
      <c r="E18" s="90"/>
      <c r="F18" s="26"/>
      <c r="G18" s="23"/>
    </row>
    <row r="19" spans="1:7" x14ac:dyDescent="0.4">
      <c r="A19" s="11"/>
      <c r="B19" s="11"/>
      <c r="C19" s="11" t="s">
        <v>996</v>
      </c>
      <c r="D19" s="11"/>
      <c r="E19" s="90"/>
      <c r="F19" s="26"/>
      <c r="G19" s="23"/>
    </row>
    <row r="20" spans="1:7" x14ac:dyDescent="0.4">
      <c r="A20" s="11" t="s">
        <v>997</v>
      </c>
      <c r="B20" s="11"/>
      <c r="C20" s="11"/>
      <c r="D20" s="11"/>
      <c r="E20" s="90"/>
      <c r="F20" s="26"/>
      <c r="G20" s="23"/>
    </row>
    <row r="21" spans="1:7" x14ac:dyDescent="0.4">
      <c r="A21" s="11"/>
      <c r="B21" s="11"/>
      <c r="C21" s="16" t="s">
        <v>998</v>
      </c>
      <c r="D21" s="16"/>
      <c r="E21" s="17" t="s">
        <v>5</v>
      </c>
      <c r="F21" s="19">
        <v>405000</v>
      </c>
      <c r="G21" s="17" t="s">
        <v>4</v>
      </c>
    </row>
    <row r="22" spans="1:7" x14ac:dyDescent="0.4">
      <c r="A22" s="16" t="s">
        <v>999</v>
      </c>
      <c r="B22" s="11"/>
      <c r="C22" s="16"/>
      <c r="D22" s="16"/>
      <c r="E22" s="17"/>
      <c r="F22" s="19"/>
      <c r="G22" s="17"/>
    </row>
    <row r="23" spans="1:7" x14ac:dyDescent="0.4">
      <c r="A23" s="11"/>
      <c r="B23" s="11"/>
      <c r="C23" s="11" t="s">
        <v>1000</v>
      </c>
      <c r="D23" s="11"/>
      <c r="E23" s="90"/>
      <c r="F23" s="91"/>
      <c r="G23" s="90"/>
    </row>
    <row r="24" spans="1:7" x14ac:dyDescent="0.4">
      <c r="A24" s="11" t="s">
        <v>1001</v>
      </c>
      <c r="B24" s="11"/>
      <c r="C24" s="11"/>
      <c r="D24" s="11"/>
      <c r="E24" s="90"/>
      <c r="F24" s="91"/>
      <c r="G24" s="90"/>
    </row>
    <row r="25" spans="1:7" x14ac:dyDescent="0.4">
      <c r="A25" s="11" t="s">
        <v>1002</v>
      </c>
      <c r="B25" s="11"/>
      <c r="C25" s="11"/>
      <c r="D25" s="11"/>
      <c r="E25" s="90"/>
      <c r="F25" s="92"/>
      <c r="G25" s="90"/>
    </row>
    <row r="26" spans="1:7" x14ac:dyDescent="0.4">
      <c r="A26" s="11" t="s">
        <v>992</v>
      </c>
      <c r="B26" s="11"/>
      <c r="C26" s="11"/>
      <c r="D26" s="11"/>
      <c r="E26" s="90"/>
      <c r="F26" s="92"/>
      <c r="G26" s="90"/>
    </row>
    <row r="27" spans="1:7" x14ac:dyDescent="0.4">
      <c r="A27" s="11" t="s">
        <v>993</v>
      </c>
      <c r="B27" s="11"/>
      <c r="C27" s="11"/>
      <c r="D27" s="11"/>
      <c r="E27" s="90"/>
      <c r="F27" s="92"/>
      <c r="G27" s="90"/>
    </row>
    <row r="28" spans="1:7" x14ac:dyDescent="0.4">
      <c r="A28" s="11"/>
      <c r="B28" s="11"/>
      <c r="C28" s="11" t="s">
        <v>994</v>
      </c>
      <c r="D28" s="11"/>
      <c r="E28" s="90"/>
      <c r="F28" s="92"/>
      <c r="G28" s="90"/>
    </row>
    <row r="29" spans="1:7" x14ac:dyDescent="0.4">
      <c r="A29" s="11" t="s">
        <v>995</v>
      </c>
      <c r="B29" s="11"/>
      <c r="C29" s="11"/>
      <c r="D29" s="11"/>
      <c r="E29" s="90"/>
      <c r="F29" s="92"/>
      <c r="G29" s="90"/>
    </row>
    <row r="30" spans="1:7" x14ac:dyDescent="0.4">
      <c r="A30" s="11"/>
      <c r="B30" s="11"/>
      <c r="C30" s="11" t="s">
        <v>996</v>
      </c>
      <c r="D30" s="11"/>
      <c r="E30" s="90"/>
      <c r="F30" s="92"/>
      <c r="G30" s="90"/>
    </row>
    <row r="31" spans="1:7" x14ac:dyDescent="0.4">
      <c r="A31" s="11" t="s">
        <v>1003</v>
      </c>
      <c r="B31" s="11"/>
      <c r="C31" s="11"/>
      <c r="D31" s="11"/>
      <c r="E31" s="90"/>
      <c r="F31" s="92"/>
      <c r="G31" s="90"/>
    </row>
    <row r="32" spans="1:7" x14ac:dyDescent="0.4">
      <c r="A32" s="11"/>
      <c r="B32" s="11"/>
      <c r="C32" s="16" t="s">
        <v>1004</v>
      </c>
      <c r="D32" s="16"/>
      <c r="E32" s="17" t="s">
        <v>5</v>
      </c>
      <c r="F32" s="19">
        <v>481000</v>
      </c>
      <c r="G32" s="17" t="s">
        <v>4</v>
      </c>
    </row>
    <row r="33" spans="1:7" x14ac:dyDescent="0.4">
      <c r="A33" s="16" t="s">
        <v>1005</v>
      </c>
      <c r="B33" s="11"/>
      <c r="C33" s="16"/>
      <c r="D33" s="16"/>
      <c r="E33" s="17"/>
      <c r="F33" s="19"/>
      <c r="G33" s="17"/>
    </row>
    <row r="34" spans="1:7" x14ac:dyDescent="0.4">
      <c r="A34" s="11"/>
      <c r="B34" s="11"/>
      <c r="C34" s="11" t="s">
        <v>1006</v>
      </c>
      <c r="D34" s="11"/>
      <c r="E34" s="90"/>
      <c r="F34" s="91"/>
      <c r="G34" s="23"/>
    </row>
    <row r="35" spans="1:7" x14ac:dyDescent="0.4">
      <c r="A35" s="11" t="s">
        <v>1007</v>
      </c>
      <c r="B35" s="11"/>
      <c r="C35" s="11"/>
      <c r="D35" s="11"/>
      <c r="E35" s="90"/>
      <c r="F35" s="91"/>
      <c r="G35" s="23"/>
    </row>
    <row r="36" spans="1:7" x14ac:dyDescent="0.4">
      <c r="A36" s="11" t="s">
        <v>1008</v>
      </c>
      <c r="B36" s="11"/>
      <c r="C36" s="11"/>
      <c r="D36" s="11"/>
      <c r="E36" s="90"/>
      <c r="F36" s="92"/>
      <c r="G36" s="23"/>
    </row>
    <row r="37" spans="1:7" x14ac:dyDescent="0.4">
      <c r="A37" s="11" t="s">
        <v>1009</v>
      </c>
      <c r="B37" s="11"/>
      <c r="C37" s="11"/>
      <c r="D37" s="11"/>
      <c r="E37" s="90"/>
      <c r="F37" s="92"/>
      <c r="G37" s="23"/>
    </row>
    <row r="38" spans="1:7" x14ac:dyDescent="0.4">
      <c r="A38" s="11" t="s">
        <v>1010</v>
      </c>
      <c r="B38" s="11"/>
      <c r="C38" s="11"/>
      <c r="D38" s="11"/>
      <c r="E38" s="90"/>
      <c r="F38" s="92"/>
      <c r="G38" s="23"/>
    </row>
    <row r="39" spans="1:7" x14ac:dyDescent="0.4">
      <c r="A39" s="11"/>
      <c r="B39" s="11"/>
      <c r="C39" s="11" t="s">
        <v>994</v>
      </c>
      <c r="D39" s="11"/>
      <c r="E39" s="90"/>
      <c r="F39" s="92"/>
      <c r="G39" s="23"/>
    </row>
    <row r="40" spans="1:7" x14ac:dyDescent="0.4">
      <c r="A40" s="11" t="s">
        <v>995</v>
      </c>
      <c r="B40" s="11"/>
      <c r="C40" s="11"/>
      <c r="D40" s="11"/>
      <c r="E40" s="90"/>
      <c r="F40" s="92"/>
      <c r="G40" s="23"/>
    </row>
    <row r="41" spans="1:7" x14ac:dyDescent="0.4">
      <c r="A41" s="11"/>
      <c r="B41" s="11"/>
      <c r="C41" s="11" t="s">
        <v>996</v>
      </c>
      <c r="D41" s="11"/>
      <c r="E41" s="90"/>
      <c r="F41" s="92"/>
      <c r="G41" s="23"/>
    </row>
    <row r="42" spans="1:7" x14ac:dyDescent="0.4">
      <c r="A42" s="11" t="s">
        <v>1011</v>
      </c>
      <c r="B42" s="11"/>
      <c r="C42" s="11"/>
      <c r="D42" s="11"/>
      <c r="E42" s="90"/>
      <c r="F42" s="92"/>
      <c r="G42" s="23"/>
    </row>
    <row r="43" spans="1:7" x14ac:dyDescent="0.4">
      <c r="A43" s="11"/>
      <c r="B43" s="11"/>
      <c r="C43" s="16" t="s">
        <v>1012</v>
      </c>
      <c r="D43" s="16"/>
      <c r="E43" s="17" t="s">
        <v>5</v>
      </c>
      <c r="F43" s="19">
        <v>471000</v>
      </c>
      <c r="G43" s="17" t="s">
        <v>4</v>
      </c>
    </row>
    <row r="44" spans="1:7" x14ac:dyDescent="0.4">
      <c r="A44" s="16" t="s">
        <v>1013</v>
      </c>
      <c r="B44" s="11"/>
      <c r="C44" s="16"/>
      <c r="D44" s="16"/>
      <c r="E44" s="17"/>
      <c r="F44" s="19"/>
      <c r="G44" s="17"/>
    </row>
    <row r="45" spans="1:7" x14ac:dyDescent="0.4">
      <c r="A45" s="11"/>
      <c r="B45" s="11"/>
      <c r="C45" s="11" t="s">
        <v>1014</v>
      </c>
      <c r="D45" s="11"/>
      <c r="E45" s="90"/>
      <c r="F45" s="25"/>
      <c r="G45" s="23"/>
    </row>
    <row r="46" spans="1:7" x14ac:dyDescent="0.4">
      <c r="A46" s="11" t="s">
        <v>1015</v>
      </c>
      <c r="B46" s="11"/>
      <c r="C46" s="11"/>
      <c r="D46" s="11"/>
      <c r="E46" s="90"/>
      <c r="F46" s="25"/>
      <c r="G46" s="23"/>
    </row>
    <row r="47" spans="1:7" x14ac:dyDescent="0.4">
      <c r="A47" s="11" t="s">
        <v>1016</v>
      </c>
      <c r="B47" s="11"/>
      <c r="C47" s="11"/>
      <c r="D47" s="11"/>
      <c r="E47" s="90"/>
      <c r="F47" s="26"/>
      <c r="G47" s="23"/>
    </row>
    <row r="48" spans="1:7" x14ac:dyDescent="0.4">
      <c r="A48" s="11" t="s">
        <v>1018</v>
      </c>
      <c r="B48" s="11"/>
      <c r="C48" s="11"/>
      <c r="D48" s="11"/>
      <c r="E48" s="90"/>
      <c r="F48" s="26"/>
      <c r="G48" s="23"/>
    </row>
    <row r="49" spans="1:7" x14ac:dyDescent="0.4">
      <c r="A49" s="11" t="s">
        <v>1010</v>
      </c>
      <c r="B49" s="11"/>
      <c r="C49" s="11"/>
      <c r="D49" s="11"/>
      <c r="E49" s="90"/>
      <c r="F49" s="26"/>
      <c r="G49" s="23"/>
    </row>
    <row r="50" spans="1:7" x14ac:dyDescent="0.4">
      <c r="A50" s="11"/>
      <c r="B50" s="11"/>
      <c r="C50" s="11" t="s">
        <v>994</v>
      </c>
      <c r="D50" s="11"/>
      <c r="E50" s="90"/>
      <c r="F50" s="26"/>
      <c r="G50" s="23"/>
    </row>
    <row r="51" spans="1:7" x14ac:dyDescent="0.4">
      <c r="A51" s="11" t="s">
        <v>995</v>
      </c>
      <c r="B51" s="11"/>
      <c r="C51" s="11"/>
      <c r="D51" s="11"/>
      <c r="E51" s="90"/>
      <c r="F51" s="26"/>
      <c r="G51" s="23"/>
    </row>
    <row r="52" spans="1:7" x14ac:dyDescent="0.4">
      <c r="A52" s="11"/>
      <c r="B52" s="11"/>
      <c r="C52" s="11" t="s">
        <v>996</v>
      </c>
      <c r="D52" s="11"/>
      <c r="E52" s="90"/>
      <c r="F52" s="26"/>
      <c r="G52" s="23"/>
    </row>
    <row r="53" spans="1:7" x14ac:dyDescent="0.4">
      <c r="A53" s="11" t="s">
        <v>1017</v>
      </c>
      <c r="B53" s="11"/>
      <c r="C53" s="11"/>
      <c r="D53" s="11"/>
      <c r="E53" s="90"/>
      <c r="F53" s="26"/>
      <c r="G53" s="23"/>
    </row>
    <row r="54" spans="1:7" x14ac:dyDescent="0.4">
      <c r="A54" s="11"/>
      <c r="B54" s="11"/>
      <c r="C54" s="16" t="s">
        <v>1019</v>
      </c>
      <c r="D54" s="16"/>
      <c r="E54" s="17" t="s">
        <v>5</v>
      </c>
      <c r="F54" s="19">
        <v>486000</v>
      </c>
      <c r="G54" s="17" t="s">
        <v>4</v>
      </c>
    </row>
    <row r="55" spans="1:7" x14ac:dyDescent="0.4">
      <c r="A55" s="16" t="s">
        <v>1020</v>
      </c>
      <c r="B55" s="11"/>
      <c r="C55" s="16"/>
      <c r="D55" s="16"/>
      <c r="E55" s="17"/>
      <c r="F55" s="19"/>
      <c r="G55" s="17"/>
    </row>
    <row r="56" spans="1:7" x14ac:dyDescent="0.4">
      <c r="A56" s="11"/>
      <c r="B56" s="11"/>
      <c r="C56" s="11" t="s">
        <v>1021</v>
      </c>
      <c r="D56" s="11"/>
      <c r="E56" s="90"/>
      <c r="F56" s="91"/>
      <c r="G56" s="90"/>
    </row>
    <row r="57" spans="1:7" x14ac:dyDescent="0.4">
      <c r="A57" s="11" t="s">
        <v>1022</v>
      </c>
      <c r="B57" s="11"/>
      <c r="C57" s="11"/>
      <c r="D57" s="11"/>
      <c r="E57" s="90"/>
      <c r="F57" s="91"/>
      <c r="G57" s="90"/>
    </row>
    <row r="58" spans="1:7" x14ac:dyDescent="0.4">
      <c r="A58" s="11" t="s">
        <v>1023</v>
      </c>
      <c r="B58" s="11"/>
      <c r="C58" s="11"/>
      <c r="D58" s="11"/>
      <c r="E58" s="90"/>
      <c r="F58" s="92"/>
      <c r="G58" s="90"/>
    </row>
    <row r="59" spans="1:7" x14ac:dyDescent="0.4">
      <c r="A59" s="11" t="s">
        <v>1024</v>
      </c>
      <c r="B59" s="11"/>
      <c r="C59" s="11"/>
      <c r="D59" s="11"/>
      <c r="E59" s="90"/>
      <c r="F59" s="92"/>
      <c r="G59" s="90"/>
    </row>
    <row r="60" spans="1:7" x14ac:dyDescent="0.4">
      <c r="A60" s="11" t="s">
        <v>1025</v>
      </c>
      <c r="B60" s="11"/>
      <c r="C60" s="11"/>
      <c r="D60" s="11"/>
      <c r="E60" s="90"/>
      <c r="F60" s="92"/>
      <c r="G60" s="90"/>
    </row>
    <row r="61" spans="1:7" x14ac:dyDescent="0.4">
      <c r="A61" s="11"/>
      <c r="B61" s="11"/>
      <c r="C61" s="11" t="s">
        <v>994</v>
      </c>
      <c r="D61" s="11"/>
      <c r="E61" s="90"/>
      <c r="F61" s="92"/>
      <c r="G61" s="90"/>
    </row>
    <row r="62" spans="1:7" x14ac:dyDescent="0.4">
      <c r="A62" s="11" t="s">
        <v>995</v>
      </c>
      <c r="B62" s="11"/>
      <c r="C62" s="11"/>
      <c r="D62" s="11"/>
      <c r="E62" s="90"/>
      <c r="F62" s="92"/>
      <c r="G62" s="90"/>
    </row>
    <row r="63" spans="1:7" x14ac:dyDescent="0.4">
      <c r="A63" s="11"/>
      <c r="B63" s="11"/>
      <c r="C63" s="11" t="s">
        <v>996</v>
      </c>
      <c r="D63" s="11"/>
      <c r="E63" s="90"/>
      <c r="F63" s="92"/>
      <c r="G63" s="90"/>
    </row>
    <row r="64" spans="1:7" x14ac:dyDescent="0.4">
      <c r="A64" s="11" t="s">
        <v>1026</v>
      </c>
      <c r="B64" s="11"/>
      <c r="C64" s="11"/>
      <c r="D64" s="11"/>
      <c r="E64" s="90"/>
      <c r="F64" s="92"/>
      <c r="G64" s="90"/>
    </row>
    <row r="65" spans="1:7" x14ac:dyDescent="0.4">
      <c r="A65" s="11"/>
      <c r="B65" s="11"/>
      <c r="C65" s="16" t="s">
        <v>1027</v>
      </c>
      <c r="D65" s="16"/>
      <c r="E65" s="17" t="s">
        <v>5</v>
      </c>
      <c r="F65" s="19">
        <v>313000</v>
      </c>
      <c r="G65" s="17" t="s">
        <v>4</v>
      </c>
    </row>
    <row r="66" spans="1:7" x14ac:dyDescent="0.4">
      <c r="A66" s="16" t="s">
        <v>1028</v>
      </c>
      <c r="B66" s="11"/>
      <c r="C66" s="16"/>
      <c r="D66" s="16"/>
      <c r="E66" s="17"/>
      <c r="F66" s="19"/>
      <c r="G66" s="17"/>
    </row>
    <row r="67" spans="1:7" x14ac:dyDescent="0.4">
      <c r="A67" s="11"/>
      <c r="B67" s="11"/>
      <c r="C67" s="11" t="s">
        <v>1029</v>
      </c>
      <c r="D67" s="11"/>
      <c r="E67" s="90"/>
      <c r="F67" s="25"/>
      <c r="G67" s="23"/>
    </row>
    <row r="68" spans="1:7" x14ac:dyDescent="0.4">
      <c r="A68" s="11" t="s">
        <v>1030</v>
      </c>
      <c r="B68" s="11"/>
      <c r="C68" s="11"/>
      <c r="D68" s="11"/>
      <c r="E68" s="90"/>
      <c r="F68" s="25"/>
      <c r="G68" s="23"/>
    </row>
    <row r="69" spans="1:7" x14ac:dyDescent="0.4">
      <c r="A69" s="11" t="s">
        <v>1031</v>
      </c>
      <c r="B69" s="11"/>
      <c r="C69" s="11"/>
      <c r="D69" s="11"/>
      <c r="E69" s="90"/>
      <c r="F69" s="26"/>
      <c r="G69" s="23"/>
    </row>
    <row r="70" spans="1:7" x14ac:dyDescent="0.4">
      <c r="A70" s="11" t="s">
        <v>1024</v>
      </c>
      <c r="B70" s="11"/>
      <c r="C70" s="11"/>
      <c r="D70" s="11"/>
      <c r="E70" s="90"/>
      <c r="F70" s="26"/>
      <c r="G70" s="23"/>
    </row>
    <row r="71" spans="1:7" x14ac:dyDescent="0.4">
      <c r="A71" s="11" t="s">
        <v>1025</v>
      </c>
      <c r="B71" s="11"/>
      <c r="C71" s="11"/>
      <c r="D71" s="11"/>
      <c r="E71" s="90"/>
      <c r="F71" s="26"/>
      <c r="G71" s="23"/>
    </row>
    <row r="72" spans="1:7" x14ac:dyDescent="0.4">
      <c r="A72" s="11"/>
      <c r="B72" s="11"/>
      <c r="C72" s="11" t="s">
        <v>994</v>
      </c>
      <c r="D72" s="11"/>
      <c r="E72" s="90"/>
      <c r="F72" s="26"/>
      <c r="G72" s="23"/>
    </row>
    <row r="73" spans="1:7" x14ac:dyDescent="0.4">
      <c r="A73" s="11" t="s">
        <v>995</v>
      </c>
      <c r="B73" s="11"/>
      <c r="C73" s="11"/>
      <c r="D73" s="11"/>
      <c r="E73" s="90"/>
      <c r="F73" s="26"/>
      <c r="G73" s="23"/>
    </row>
    <row r="74" spans="1:7" x14ac:dyDescent="0.4">
      <c r="A74" s="11"/>
      <c r="B74" s="11"/>
      <c r="C74" s="11" t="s">
        <v>996</v>
      </c>
      <c r="D74" s="11"/>
      <c r="E74" s="90"/>
      <c r="F74" s="26"/>
      <c r="G74" s="23"/>
    </row>
    <row r="75" spans="1:7" x14ac:dyDescent="0.4">
      <c r="A75" s="11" t="s">
        <v>1032</v>
      </c>
      <c r="B75" s="11"/>
      <c r="C75" s="11"/>
      <c r="D75" s="11"/>
      <c r="E75" s="90"/>
      <c r="F75" s="26"/>
      <c r="G75" s="23"/>
    </row>
    <row r="76" spans="1:7" x14ac:dyDescent="0.4">
      <c r="A76" s="11"/>
      <c r="B76" s="11"/>
      <c r="C76" s="16" t="s">
        <v>1033</v>
      </c>
      <c r="D76" s="16"/>
      <c r="E76" s="17" t="s">
        <v>5</v>
      </c>
      <c r="F76" s="19">
        <v>526000</v>
      </c>
      <c r="G76" s="17" t="s">
        <v>4</v>
      </c>
    </row>
    <row r="77" spans="1:7" x14ac:dyDescent="0.4">
      <c r="A77" s="16" t="s">
        <v>1034</v>
      </c>
      <c r="B77" s="11"/>
      <c r="C77" s="16"/>
      <c r="D77" s="16"/>
      <c r="E77" s="17"/>
      <c r="F77" s="19"/>
      <c r="G77" s="17"/>
    </row>
    <row r="78" spans="1:7" x14ac:dyDescent="0.4">
      <c r="A78" s="11"/>
      <c r="B78" s="11"/>
      <c r="C78" s="11" t="s">
        <v>1035</v>
      </c>
      <c r="D78" s="11"/>
      <c r="E78" s="90"/>
      <c r="F78" s="91"/>
      <c r="G78" s="90"/>
    </row>
    <row r="79" spans="1:7" x14ac:dyDescent="0.4">
      <c r="A79" s="11" t="s">
        <v>1068</v>
      </c>
      <c r="B79" s="11"/>
      <c r="C79" s="11"/>
      <c r="D79" s="11"/>
      <c r="E79" s="90"/>
      <c r="F79" s="91"/>
      <c r="G79" s="90"/>
    </row>
    <row r="80" spans="1:7" x14ac:dyDescent="0.4">
      <c r="A80" s="11" t="s">
        <v>1069</v>
      </c>
      <c r="B80" s="11"/>
      <c r="C80" s="11"/>
      <c r="D80" s="11"/>
      <c r="E80" s="90"/>
      <c r="F80" s="92"/>
      <c r="G80" s="90"/>
    </row>
    <row r="81" spans="1:7" x14ac:dyDescent="0.4">
      <c r="A81" s="11" t="s">
        <v>1024</v>
      </c>
      <c r="B81" s="11"/>
      <c r="C81" s="11"/>
      <c r="D81" s="11"/>
      <c r="E81" s="90"/>
      <c r="F81" s="92"/>
      <c r="G81" s="90"/>
    </row>
    <row r="82" spans="1:7" x14ac:dyDescent="0.4">
      <c r="A82" s="11" t="s">
        <v>1025</v>
      </c>
      <c r="B82" s="11"/>
      <c r="C82" s="11"/>
      <c r="D82" s="11"/>
      <c r="E82" s="90"/>
      <c r="F82" s="92"/>
      <c r="G82" s="90"/>
    </row>
    <row r="83" spans="1:7" x14ac:dyDescent="0.4">
      <c r="A83" s="11"/>
      <c r="B83" s="11"/>
      <c r="C83" s="11" t="s">
        <v>994</v>
      </c>
      <c r="D83" s="11"/>
      <c r="E83" s="90"/>
      <c r="F83" s="92"/>
      <c r="G83" s="90"/>
    </row>
    <row r="84" spans="1:7" x14ac:dyDescent="0.4">
      <c r="A84" s="11" t="s">
        <v>995</v>
      </c>
      <c r="B84" s="11"/>
      <c r="C84" s="11"/>
      <c r="D84" s="11"/>
      <c r="E84" s="90"/>
      <c r="F84" s="92"/>
      <c r="G84" s="90"/>
    </row>
    <row r="85" spans="1:7" x14ac:dyDescent="0.4">
      <c r="A85" s="11"/>
      <c r="B85" s="11"/>
      <c r="C85" s="11" t="s">
        <v>996</v>
      </c>
      <c r="D85" s="11"/>
      <c r="E85" s="90"/>
      <c r="F85" s="92"/>
      <c r="G85" s="90"/>
    </row>
    <row r="86" spans="1:7" x14ac:dyDescent="0.4">
      <c r="A86" s="11" t="s">
        <v>1036</v>
      </c>
      <c r="B86" s="11"/>
      <c r="C86" s="11"/>
      <c r="D86" s="11"/>
      <c r="E86" s="90"/>
      <c r="F86" s="92"/>
      <c r="G86" s="90"/>
    </row>
    <row r="87" spans="1:7" x14ac:dyDescent="0.4">
      <c r="A87" s="53"/>
      <c r="B87" s="53"/>
      <c r="C87" s="54" t="s">
        <v>1037</v>
      </c>
      <c r="D87" s="54"/>
      <c r="E87" s="56" t="s">
        <v>5</v>
      </c>
      <c r="F87" s="19">
        <v>283000</v>
      </c>
      <c r="G87" s="17" t="s">
        <v>4</v>
      </c>
    </row>
    <row r="88" spans="1:7" x14ac:dyDescent="0.4">
      <c r="A88" s="54" t="s">
        <v>986</v>
      </c>
      <c r="B88" s="53"/>
      <c r="C88" s="54"/>
      <c r="D88" s="54"/>
      <c r="E88" s="56"/>
      <c r="F88" s="19"/>
      <c r="G88" s="17"/>
    </row>
    <row r="89" spans="1:7" x14ac:dyDescent="0.4">
      <c r="A89" s="53"/>
      <c r="B89" s="53"/>
      <c r="C89" s="53" t="s">
        <v>1038</v>
      </c>
      <c r="D89" s="53"/>
      <c r="E89" s="58"/>
      <c r="F89" s="77"/>
      <c r="G89" s="90"/>
    </row>
    <row r="90" spans="1:7" x14ac:dyDescent="0.4">
      <c r="A90" s="53" t="s">
        <v>1039</v>
      </c>
      <c r="B90" s="53"/>
      <c r="C90" s="53"/>
      <c r="D90" s="53"/>
      <c r="E90" s="58"/>
      <c r="F90" s="77"/>
      <c r="G90" s="90"/>
    </row>
    <row r="91" spans="1:7" x14ac:dyDescent="0.4">
      <c r="A91" s="53" t="s">
        <v>1040</v>
      </c>
      <c r="B91" s="53"/>
      <c r="C91" s="53"/>
      <c r="D91" s="53"/>
      <c r="E91" s="58"/>
      <c r="F91" s="59"/>
      <c r="G91" s="90"/>
    </row>
    <row r="92" spans="1:7" x14ac:dyDescent="0.4">
      <c r="A92" s="53" t="s">
        <v>1024</v>
      </c>
      <c r="B92" s="53"/>
      <c r="C92" s="53"/>
      <c r="D92" s="53"/>
      <c r="E92" s="58"/>
      <c r="F92" s="59"/>
      <c r="G92" s="90"/>
    </row>
    <row r="93" spans="1:7" x14ac:dyDescent="0.4">
      <c r="A93" s="53" t="s">
        <v>1025</v>
      </c>
      <c r="B93" s="53"/>
      <c r="C93" s="53"/>
      <c r="D93" s="53"/>
      <c r="E93" s="58"/>
      <c r="F93" s="59"/>
      <c r="G93" s="90"/>
    </row>
    <row r="94" spans="1:7" x14ac:dyDescent="0.4">
      <c r="A94" s="53"/>
      <c r="B94" s="53"/>
      <c r="C94" s="53" t="s">
        <v>994</v>
      </c>
      <c r="D94" s="53"/>
      <c r="E94" s="58"/>
      <c r="F94" s="59"/>
      <c r="G94" s="90"/>
    </row>
    <row r="95" spans="1:7" x14ac:dyDescent="0.4">
      <c r="A95" s="53" t="s">
        <v>995</v>
      </c>
      <c r="B95" s="53"/>
      <c r="C95" s="53"/>
      <c r="D95" s="53"/>
      <c r="E95" s="58"/>
      <c r="F95" s="59"/>
      <c r="G95" s="90"/>
    </row>
    <row r="96" spans="1:7" x14ac:dyDescent="0.4">
      <c r="A96" s="53"/>
      <c r="B96" s="53"/>
      <c r="C96" s="53" t="s">
        <v>996</v>
      </c>
      <c r="D96" s="53"/>
      <c r="E96" s="58"/>
      <c r="F96" s="59"/>
      <c r="G96" s="90"/>
    </row>
    <row r="97" spans="1:7" x14ac:dyDescent="0.4">
      <c r="A97" s="53" t="s">
        <v>1041</v>
      </c>
      <c r="B97" s="53"/>
      <c r="C97" s="53"/>
      <c r="D97" s="53"/>
      <c r="E97" s="58"/>
      <c r="F97" s="59"/>
      <c r="G97" s="90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B4" workbookViewId="0">
      <selection activeCell="A12" sqref="A12:E15"/>
    </sheetView>
  </sheetViews>
  <sheetFormatPr defaultColWidth="9" defaultRowHeight="21" x14ac:dyDescent="0.4"/>
  <cols>
    <col min="1" max="3" width="5.59765625" style="1" customWidth="1"/>
    <col min="4" max="4" width="39.59765625" style="1" customWidth="1"/>
    <col min="5" max="5" width="5.59765625" style="3" customWidth="1"/>
    <col min="6" max="6" width="10.59765625" style="5" customWidth="1"/>
    <col min="7" max="7" width="5.59765625" style="3" customWidth="1"/>
    <col min="8" max="9" width="9" style="1"/>
    <col min="10" max="11" width="12.59765625" style="1" customWidth="1"/>
    <col min="12" max="16384" width="9" style="1"/>
  </cols>
  <sheetData>
    <row r="1" spans="1:11" ht="21" customHeight="1" x14ac:dyDescent="0.45">
      <c r="A1" s="99" t="s">
        <v>155</v>
      </c>
      <c r="B1" s="99"/>
      <c r="C1" s="99"/>
      <c r="D1" s="99"/>
      <c r="E1" s="99"/>
      <c r="F1" s="99"/>
      <c r="G1" s="99"/>
    </row>
    <row r="2" spans="1:11" ht="21" customHeight="1" x14ac:dyDescent="0.45">
      <c r="A2" s="99" t="s">
        <v>721</v>
      </c>
      <c r="B2" s="99"/>
      <c r="C2" s="99"/>
      <c r="D2" s="99"/>
      <c r="E2" s="99"/>
      <c r="F2" s="99"/>
      <c r="G2" s="99"/>
    </row>
    <row r="3" spans="1:11" ht="21" customHeight="1" x14ac:dyDescent="0.45">
      <c r="A3" s="99" t="s">
        <v>154</v>
      </c>
      <c r="B3" s="99"/>
      <c r="C3" s="99"/>
      <c r="D3" s="99"/>
      <c r="E3" s="99"/>
      <c r="F3" s="99"/>
      <c r="G3" s="99"/>
    </row>
    <row r="4" spans="1:11" ht="21" customHeight="1" x14ac:dyDescent="0.45">
      <c r="A4" s="99" t="s">
        <v>156</v>
      </c>
      <c r="B4" s="99"/>
      <c r="C4" s="99"/>
      <c r="D4" s="99"/>
      <c r="E4" s="99"/>
      <c r="F4" s="99"/>
      <c r="G4" s="99"/>
    </row>
    <row r="5" spans="1:11" ht="21" customHeight="1" x14ac:dyDescent="0.4">
      <c r="A5" s="96" t="s">
        <v>90</v>
      </c>
      <c r="B5" s="96"/>
      <c r="C5" s="96"/>
      <c r="D5" s="96"/>
      <c r="E5" s="96"/>
      <c r="F5" s="96"/>
      <c r="G5" s="96"/>
    </row>
    <row r="6" spans="1:11" x14ac:dyDescent="0.4">
      <c r="A6" s="7" t="s">
        <v>91</v>
      </c>
      <c r="B6" s="8"/>
      <c r="C6" s="8"/>
      <c r="D6" s="8"/>
      <c r="E6" s="9" t="s">
        <v>3</v>
      </c>
      <c r="F6" s="6" t="e">
        <f>F7</f>
        <v>#REF!</v>
      </c>
      <c r="G6" s="4" t="s">
        <v>4</v>
      </c>
      <c r="K6" s="12" t="e">
        <f>F6</f>
        <v>#REF!</v>
      </c>
    </row>
    <row r="7" spans="1:11" x14ac:dyDescent="0.4">
      <c r="A7" s="8"/>
      <c r="B7" s="7" t="s">
        <v>54</v>
      </c>
      <c r="C7" s="8"/>
      <c r="D7" s="8"/>
      <c r="E7" s="9" t="s">
        <v>3</v>
      </c>
      <c r="F7" s="6" t="e">
        <f>F8</f>
        <v>#REF!</v>
      </c>
      <c r="G7" s="4" t="s">
        <v>4</v>
      </c>
    </row>
    <row r="8" spans="1:11" x14ac:dyDescent="0.4">
      <c r="A8" s="8"/>
      <c r="B8" s="8"/>
      <c r="C8" s="7" t="s">
        <v>57</v>
      </c>
      <c r="D8" s="8"/>
      <c r="E8" s="9" t="s">
        <v>3</v>
      </c>
      <c r="F8" s="6" t="e">
        <f>F9</f>
        <v>#REF!</v>
      </c>
      <c r="G8" s="4" t="s">
        <v>4</v>
      </c>
    </row>
    <row r="9" spans="1:11" x14ac:dyDescent="0.4">
      <c r="C9" s="2" t="s">
        <v>178</v>
      </c>
      <c r="D9" s="2"/>
      <c r="E9" s="4" t="s">
        <v>3</v>
      </c>
      <c r="F9" s="6" t="e">
        <f>F10+#REF!+#REF!</f>
        <v>#REF!</v>
      </c>
      <c r="G9" s="4" t="s">
        <v>4</v>
      </c>
    </row>
    <row r="10" spans="1:11" x14ac:dyDescent="0.4">
      <c r="A10" s="21"/>
      <c r="B10" s="21"/>
      <c r="C10" s="20" t="s">
        <v>722</v>
      </c>
      <c r="D10" s="20"/>
      <c r="E10" s="22" t="s">
        <v>5</v>
      </c>
      <c r="F10" s="24">
        <v>2100000</v>
      </c>
      <c r="G10" s="22" t="s">
        <v>4</v>
      </c>
    </row>
    <row r="11" spans="1:11" x14ac:dyDescent="0.4">
      <c r="A11" s="20" t="s">
        <v>723</v>
      </c>
      <c r="B11" s="21"/>
      <c r="C11" s="20"/>
      <c r="D11" s="20"/>
      <c r="E11" s="22"/>
      <c r="F11" s="24"/>
      <c r="G11" s="22"/>
    </row>
    <row r="12" spans="1:11" x14ac:dyDescent="0.4">
      <c r="A12" s="21"/>
      <c r="B12" s="21"/>
      <c r="C12" s="21" t="s">
        <v>724</v>
      </c>
      <c r="D12" s="21"/>
      <c r="E12" s="23"/>
      <c r="F12" s="25"/>
      <c r="G12" s="23"/>
    </row>
    <row r="13" spans="1:11" x14ac:dyDescent="0.4">
      <c r="A13" s="21" t="s">
        <v>725</v>
      </c>
      <c r="B13" s="21"/>
      <c r="C13" s="21"/>
      <c r="D13" s="21"/>
      <c r="E13" s="23"/>
      <c r="F13" s="25"/>
      <c r="G13" s="23"/>
    </row>
    <row r="14" spans="1:11" x14ac:dyDescent="0.4">
      <c r="A14" s="21" t="s">
        <v>726</v>
      </c>
      <c r="B14" s="21"/>
      <c r="C14" s="21"/>
      <c r="D14" s="21"/>
      <c r="E14" s="23"/>
      <c r="F14" s="26"/>
      <c r="G14" s="23"/>
    </row>
    <row r="15" spans="1:11" x14ac:dyDescent="0.4">
      <c r="A15" s="21" t="s">
        <v>727</v>
      </c>
      <c r="B15" s="21"/>
      <c r="C15" s="21"/>
      <c r="D15" s="21"/>
      <c r="E15" s="23"/>
      <c r="F15" s="26"/>
      <c r="G15" s="23"/>
    </row>
    <row r="16" spans="1:11" x14ac:dyDescent="0.4">
      <c r="A16" s="21"/>
      <c r="B16" s="21"/>
      <c r="C16" s="21"/>
      <c r="D16" s="21"/>
      <c r="E16" s="23"/>
      <c r="F16" s="26"/>
      <c r="G16" s="23"/>
    </row>
    <row r="17" spans="1:7" x14ac:dyDescent="0.4">
      <c r="A17" s="21"/>
      <c r="B17" s="21"/>
      <c r="C17" s="21"/>
      <c r="D17" s="21"/>
      <c r="E17" s="23"/>
      <c r="F17" s="26"/>
      <c r="G17" s="23"/>
    </row>
    <row r="18" spans="1:7" x14ac:dyDescent="0.4">
      <c r="A18" s="21"/>
      <c r="B18" s="21"/>
      <c r="C18" s="21"/>
      <c r="D18" s="21"/>
      <c r="E18" s="23"/>
      <c r="F18" s="26"/>
      <c r="G18" s="23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6" workbookViewId="0">
      <selection activeCell="A43" sqref="A43:F50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101" t="s">
        <v>85</v>
      </c>
      <c r="B5" s="101"/>
      <c r="C5" s="101"/>
      <c r="D5" s="101"/>
      <c r="E5" s="101"/>
      <c r="F5" s="101"/>
      <c r="G5" s="101"/>
    </row>
    <row r="6" spans="1:11" x14ac:dyDescent="0.4">
      <c r="A6" s="7" t="s">
        <v>86</v>
      </c>
      <c r="E6" s="9" t="s">
        <v>3</v>
      </c>
      <c r="F6" s="6">
        <f>F7</f>
        <v>2490000</v>
      </c>
      <c r="G6" s="9" t="s">
        <v>4</v>
      </c>
      <c r="K6" s="30" t="e">
        <f>F6+#REF!</f>
        <v>#REF!</v>
      </c>
    </row>
    <row r="7" spans="1:11" x14ac:dyDescent="0.4">
      <c r="B7" s="7" t="s">
        <v>27</v>
      </c>
      <c r="E7" s="9" t="s">
        <v>3</v>
      </c>
      <c r="F7" s="6">
        <f>F8+F32</f>
        <v>2490000</v>
      </c>
      <c r="G7" s="9" t="s">
        <v>4</v>
      </c>
    </row>
    <row r="8" spans="1:11" x14ac:dyDescent="0.4">
      <c r="B8" s="44"/>
      <c r="C8" s="7" t="s">
        <v>34</v>
      </c>
      <c r="E8" s="9" t="s">
        <v>3</v>
      </c>
      <c r="F8" s="6">
        <f>F11+F21</f>
        <v>90000</v>
      </c>
      <c r="G8" s="9" t="s">
        <v>4</v>
      </c>
    </row>
    <row r="9" spans="1:11" x14ac:dyDescent="0.4">
      <c r="C9" s="7" t="s">
        <v>98</v>
      </c>
      <c r="D9" s="7"/>
      <c r="E9" s="9"/>
      <c r="F9" s="27"/>
      <c r="G9" s="9"/>
    </row>
    <row r="10" spans="1:11" x14ac:dyDescent="0.4">
      <c r="A10" s="7" t="s">
        <v>118</v>
      </c>
      <c r="C10" s="7"/>
      <c r="D10" s="7"/>
      <c r="E10" s="9"/>
      <c r="F10" s="27"/>
      <c r="G10" s="9"/>
    </row>
    <row r="11" spans="1:11" x14ac:dyDescent="0.4">
      <c r="A11" s="7"/>
      <c r="C11" s="7" t="s">
        <v>499</v>
      </c>
      <c r="D11" s="7"/>
      <c r="E11" s="9" t="s">
        <v>5</v>
      </c>
      <c r="F11" s="27">
        <v>50000</v>
      </c>
      <c r="G11" s="9" t="s">
        <v>4</v>
      </c>
    </row>
    <row r="12" spans="1:11" x14ac:dyDescent="0.4">
      <c r="C12" s="8" t="s">
        <v>500</v>
      </c>
      <c r="F12" s="28"/>
    </row>
    <row r="13" spans="1:11" x14ac:dyDescent="0.4">
      <c r="A13" s="8" t="s">
        <v>776</v>
      </c>
      <c r="F13" s="28"/>
    </row>
    <row r="14" spans="1:11" x14ac:dyDescent="0.4">
      <c r="A14" s="8" t="s">
        <v>777</v>
      </c>
      <c r="F14" s="28"/>
    </row>
    <row r="15" spans="1:11" x14ac:dyDescent="0.4">
      <c r="A15" s="8" t="s">
        <v>505</v>
      </c>
      <c r="F15" s="28"/>
    </row>
    <row r="16" spans="1:11" x14ac:dyDescent="0.4">
      <c r="C16" s="8" t="s">
        <v>327</v>
      </c>
      <c r="D16" s="7"/>
      <c r="F16" s="28"/>
    </row>
    <row r="17" spans="1:7" x14ac:dyDescent="0.4">
      <c r="A17" s="8" t="s">
        <v>462</v>
      </c>
      <c r="C17" s="7"/>
      <c r="D17" s="7"/>
      <c r="F17" s="28"/>
    </row>
    <row r="18" spans="1:7" x14ac:dyDescent="0.4">
      <c r="A18" s="8" t="s">
        <v>463</v>
      </c>
      <c r="D18" s="7"/>
      <c r="F18" s="28"/>
    </row>
    <row r="19" spans="1:7" x14ac:dyDescent="0.4">
      <c r="C19" s="8" t="s">
        <v>568</v>
      </c>
      <c r="F19" s="28"/>
    </row>
    <row r="20" spans="1:7" x14ac:dyDescent="0.4">
      <c r="A20" s="8" t="s">
        <v>925</v>
      </c>
      <c r="C20" s="7"/>
      <c r="D20" s="7"/>
      <c r="F20" s="28"/>
    </row>
    <row r="21" spans="1:7" x14ac:dyDescent="0.4">
      <c r="A21" s="7"/>
      <c r="C21" s="7" t="s">
        <v>501</v>
      </c>
      <c r="D21" s="7"/>
      <c r="E21" s="9" t="s">
        <v>5</v>
      </c>
      <c r="F21" s="27">
        <v>40000</v>
      </c>
      <c r="G21" s="9" t="s">
        <v>4</v>
      </c>
    </row>
    <row r="22" spans="1:7" x14ac:dyDescent="0.4">
      <c r="A22" s="7" t="s">
        <v>502</v>
      </c>
      <c r="C22" s="7"/>
      <c r="D22" s="7"/>
      <c r="E22" s="9"/>
      <c r="F22" s="27"/>
      <c r="G22" s="9"/>
    </row>
    <row r="23" spans="1:7" x14ac:dyDescent="0.4">
      <c r="C23" s="8" t="s">
        <v>214</v>
      </c>
      <c r="F23" s="28"/>
    </row>
    <row r="24" spans="1:7" x14ac:dyDescent="0.4">
      <c r="A24" s="8" t="s">
        <v>503</v>
      </c>
      <c r="F24" s="28"/>
    </row>
    <row r="25" spans="1:7" x14ac:dyDescent="0.4">
      <c r="A25" s="8" t="s">
        <v>504</v>
      </c>
      <c r="F25" s="28"/>
    </row>
    <row r="26" spans="1:7" x14ac:dyDescent="0.4">
      <c r="A26" s="8" t="s">
        <v>506</v>
      </c>
      <c r="F26" s="28"/>
    </row>
    <row r="27" spans="1:7" x14ac:dyDescent="0.4">
      <c r="A27" s="8" t="s">
        <v>505</v>
      </c>
      <c r="F27" s="28"/>
    </row>
    <row r="28" spans="1:7" x14ac:dyDescent="0.4">
      <c r="C28" s="8" t="s">
        <v>327</v>
      </c>
      <c r="F28" s="28"/>
    </row>
    <row r="29" spans="1:7" x14ac:dyDescent="0.4">
      <c r="A29" s="8" t="s">
        <v>339</v>
      </c>
      <c r="F29" s="28"/>
    </row>
    <row r="30" spans="1:7" x14ac:dyDescent="0.4">
      <c r="C30" s="8" t="s">
        <v>568</v>
      </c>
      <c r="F30" s="28"/>
    </row>
    <row r="31" spans="1:7" x14ac:dyDescent="0.4">
      <c r="A31" s="8" t="s">
        <v>614</v>
      </c>
      <c r="C31" s="7"/>
      <c r="D31" s="7"/>
      <c r="F31" s="28"/>
    </row>
    <row r="32" spans="1:7" x14ac:dyDescent="0.4">
      <c r="C32" s="7" t="s">
        <v>48</v>
      </c>
      <c r="E32" s="9" t="s">
        <v>3</v>
      </c>
      <c r="F32" s="6">
        <f>F33</f>
        <v>2400000</v>
      </c>
      <c r="G32" s="9" t="s">
        <v>4</v>
      </c>
    </row>
    <row r="33" spans="1:7" x14ac:dyDescent="0.4">
      <c r="C33" s="78" t="s">
        <v>49</v>
      </c>
      <c r="D33" s="78"/>
      <c r="E33" s="41" t="s">
        <v>5</v>
      </c>
      <c r="F33" s="36">
        <v>2400000</v>
      </c>
      <c r="G33" s="41" t="s">
        <v>4</v>
      </c>
    </row>
    <row r="34" spans="1:7" x14ac:dyDescent="0.4">
      <c r="C34" s="8" t="s">
        <v>266</v>
      </c>
      <c r="D34" s="7"/>
      <c r="E34" s="9"/>
      <c r="F34" s="27"/>
      <c r="G34" s="9"/>
    </row>
    <row r="35" spans="1:7" x14ac:dyDescent="0.4">
      <c r="A35" s="8" t="s">
        <v>267</v>
      </c>
      <c r="D35" s="7"/>
      <c r="E35" s="9"/>
      <c r="F35" s="27"/>
      <c r="G35" s="9"/>
    </row>
    <row r="36" spans="1:7" x14ac:dyDescent="0.35">
      <c r="D36" s="7"/>
      <c r="E36" s="9"/>
      <c r="F36" s="27"/>
      <c r="G36" s="9"/>
    </row>
    <row r="37" spans="1:7" x14ac:dyDescent="0.4">
      <c r="A37" s="7" t="s">
        <v>720</v>
      </c>
      <c r="E37" s="9" t="s">
        <v>3</v>
      </c>
      <c r="F37" s="6">
        <f>F38</f>
        <v>50000</v>
      </c>
      <c r="G37" s="9" t="s">
        <v>4</v>
      </c>
    </row>
    <row r="38" spans="1:7" x14ac:dyDescent="0.4">
      <c r="B38" s="7" t="s">
        <v>27</v>
      </c>
      <c r="E38" s="9" t="s">
        <v>3</v>
      </c>
      <c r="F38" s="6">
        <f>F39+F64</f>
        <v>50000</v>
      </c>
      <c r="G38" s="9" t="s">
        <v>4</v>
      </c>
    </row>
    <row r="39" spans="1:7" x14ac:dyDescent="0.4">
      <c r="B39" s="44"/>
      <c r="C39" s="7" t="s">
        <v>34</v>
      </c>
      <c r="E39" s="9" t="s">
        <v>3</v>
      </c>
      <c r="F39" s="6">
        <f>F42+F51</f>
        <v>50000</v>
      </c>
      <c r="G39" s="9" t="s">
        <v>4</v>
      </c>
    </row>
    <row r="40" spans="1:7" x14ac:dyDescent="0.4">
      <c r="C40" s="7" t="s">
        <v>98</v>
      </c>
      <c r="D40" s="7"/>
      <c r="E40" s="9"/>
      <c r="F40" s="27"/>
      <c r="G40" s="9"/>
    </row>
    <row r="41" spans="1:7" x14ac:dyDescent="0.4">
      <c r="A41" s="7" t="s">
        <v>118</v>
      </c>
      <c r="C41" s="7"/>
      <c r="D41" s="7"/>
      <c r="E41" s="9"/>
      <c r="F41" s="27"/>
      <c r="G41" s="9"/>
    </row>
    <row r="42" spans="1:7" x14ac:dyDescent="0.4">
      <c r="A42" s="7"/>
      <c r="C42" s="7" t="s">
        <v>778</v>
      </c>
      <c r="D42" s="7"/>
      <c r="E42" s="9" t="s">
        <v>5</v>
      </c>
      <c r="F42" s="27">
        <v>50000</v>
      </c>
      <c r="G42" s="9" t="s">
        <v>4</v>
      </c>
    </row>
    <row r="43" spans="1:7" x14ac:dyDescent="0.4">
      <c r="C43" s="8" t="s">
        <v>779</v>
      </c>
      <c r="F43" s="28"/>
    </row>
    <row r="44" spans="1:7" x14ac:dyDescent="0.4">
      <c r="A44" s="8" t="s">
        <v>780</v>
      </c>
      <c r="F44" s="28"/>
    </row>
    <row r="45" spans="1:7" x14ac:dyDescent="0.4">
      <c r="A45" s="8" t="s">
        <v>781</v>
      </c>
      <c r="F45" s="28"/>
    </row>
    <row r="46" spans="1:7" x14ac:dyDescent="0.4">
      <c r="C46" s="8" t="s">
        <v>327</v>
      </c>
      <c r="D46" s="7"/>
      <c r="F46" s="28"/>
    </row>
    <row r="47" spans="1:7" x14ac:dyDescent="0.4">
      <c r="A47" s="8" t="s">
        <v>462</v>
      </c>
      <c r="C47" s="7"/>
      <c r="D47" s="7"/>
      <c r="F47" s="28"/>
    </row>
    <row r="48" spans="1:7" x14ac:dyDescent="0.4">
      <c r="A48" s="8" t="s">
        <v>463</v>
      </c>
      <c r="D48" s="7"/>
      <c r="F48" s="28"/>
    </row>
    <row r="49" spans="1:6" x14ac:dyDescent="0.4">
      <c r="C49" s="8" t="s">
        <v>568</v>
      </c>
      <c r="F49" s="28"/>
    </row>
    <row r="50" spans="1:6" x14ac:dyDescent="0.4">
      <c r="A50" s="8" t="s">
        <v>926</v>
      </c>
      <c r="B50" s="49"/>
      <c r="C50" s="50"/>
      <c r="D50" s="7"/>
      <c r="F50" s="28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activeCell="C10" sqref="C10:G10"/>
    </sheetView>
  </sheetViews>
  <sheetFormatPr defaultColWidth="9" defaultRowHeight="21" x14ac:dyDescent="0.4"/>
  <cols>
    <col min="1" max="3" width="5.59765625" style="1" customWidth="1"/>
    <col min="4" max="4" width="39.59765625" style="1" customWidth="1"/>
    <col min="5" max="5" width="5.59765625" style="3" customWidth="1"/>
    <col min="6" max="6" width="10.59765625" style="10" customWidth="1"/>
    <col min="7" max="7" width="5.59765625" style="3" customWidth="1"/>
    <col min="8" max="9" width="9" style="1"/>
    <col min="10" max="11" width="12.59765625" style="1" customWidth="1"/>
    <col min="12" max="16384" width="9" style="1"/>
  </cols>
  <sheetData>
    <row r="1" spans="1:7" ht="21" customHeight="1" x14ac:dyDescent="0.45">
      <c r="A1" s="99" t="s">
        <v>155</v>
      </c>
      <c r="B1" s="99"/>
      <c r="C1" s="99"/>
      <c r="D1" s="99"/>
      <c r="E1" s="99"/>
      <c r="F1" s="99"/>
      <c r="G1" s="99"/>
    </row>
    <row r="2" spans="1:7" ht="21" customHeight="1" x14ac:dyDescent="0.45">
      <c r="A2" s="99" t="s">
        <v>730</v>
      </c>
      <c r="B2" s="99"/>
      <c r="C2" s="99"/>
      <c r="D2" s="99"/>
      <c r="E2" s="99"/>
      <c r="F2" s="99"/>
      <c r="G2" s="99"/>
    </row>
    <row r="3" spans="1:7" ht="21" customHeight="1" x14ac:dyDescent="0.45">
      <c r="A3" s="99" t="s">
        <v>154</v>
      </c>
      <c r="B3" s="99"/>
      <c r="C3" s="99"/>
      <c r="D3" s="99"/>
      <c r="E3" s="99"/>
      <c r="F3" s="99"/>
      <c r="G3" s="99"/>
    </row>
    <row r="4" spans="1:7" ht="21" customHeight="1" x14ac:dyDescent="0.45">
      <c r="A4" s="99" t="s">
        <v>156</v>
      </c>
      <c r="B4" s="99"/>
      <c r="C4" s="99"/>
      <c r="D4" s="99"/>
      <c r="E4" s="99"/>
      <c r="F4" s="99"/>
      <c r="G4" s="99"/>
    </row>
    <row r="5" spans="1:7" ht="21" customHeight="1" x14ac:dyDescent="0.4">
      <c r="A5" s="100" t="s">
        <v>87</v>
      </c>
      <c r="B5" s="100"/>
      <c r="C5" s="100"/>
      <c r="D5" s="100"/>
      <c r="E5" s="100"/>
      <c r="F5" s="100"/>
      <c r="G5" s="100"/>
    </row>
    <row r="6" spans="1:7" x14ac:dyDescent="0.4">
      <c r="A6" s="2" t="s">
        <v>181</v>
      </c>
      <c r="E6" s="4" t="s">
        <v>3</v>
      </c>
      <c r="F6" s="6">
        <f>F7</f>
        <v>161000</v>
      </c>
      <c r="G6" s="4" t="s">
        <v>4</v>
      </c>
    </row>
    <row r="7" spans="1:7" x14ac:dyDescent="0.4">
      <c r="B7" s="2" t="s">
        <v>54</v>
      </c>
      <c r="E7" s="4" t="s">
        <v>3</v>
      </c>
      <c r="F7" s="6">
        <f>F8</f>
        <v>161000</v>
      </c>
      <c r="G7" s="4" t="s">
        <v>4</v>
      </c>
    </row>
    <row r="8" spans="1:7" x14ac:dyDescent="0.4">
      <c r="C8" s="2" t="s">
        <v>57</v>
      </c>
      <c r="E8" s="4" t="s">
        <v>3</v>
      </c>
      <c r="F8" s="6">
        <f>F10</f>
        <v>161000</v>
      </c>
      <c r="G8" s="4" t="s">
        <v>4</v>
      </c>
    </row>
    <row r="9" spans="1:7" x14ac:dyDescent="0.4">
      <c r="C9" s="2" t="s">
        <v>178</v>
      </c>
      <c r="E9" s="4"/>
      <c r="F9" s="6"/>
      <c r="G9" s="4"/>
    </row>
    <row r="10" spans="1:7" x14ac:dyDescent="0.4">
      <c r="B10" s="14"/>
      <c r="C10" s="16" t="s">
        <v>1043</v>
      </c>
      <c r="D10" s="16"/>
      <c r="E10" s="17" t="s">
        <v>5</v>
      </c>
      <c r="F10" s="93">
        <v>161000</v>
      </c>
      <c r="G10" s="17" t="s">
        <v>4</v>
      </c>
    </row>
    <row r="11" spans="1:7" x14ac:dyDescent="0.4">
      <c r="A11" s="11"/>
      <c r="B11" s="11"/>
      <c r="C11" s="11" t="s">
        <v>1044</v>
      </c>
      <c r="D11" s="11"/>
      <c r="E11" s="90"/>
      <c r="F11" s="15"/>
    </row>
    <row r="12" spans="1:7" x14ac:dyDescent="0.4">
      <c r="A12" s="11" t="s">
        <v>1045</v>
      </c>
      <c r="B12" s="11"/>
      <c r="C12" s="11"/>
      <c r="D12" s="11"/>
      <c r="E12" s="90"/>
      <c r="F12" s="15"/>
    </row>
    <row r="13" spans="1:7" x14ac:dyDescent="0.4">
      <c r="A13" s="11" t="s">
        <v>1046</v>
      </c>
      <c r="B13" s="11"/>
      <c r="C13" s="11"/>
      <c r="D13" s="11"/>
      <c r="E13" s="90"/>
      <c r="F13" s="15"/>
    </row>
    <row r="14" spans="1:7" x14ac:dyDescent="0.4">
      <c r="A14" s="11" t="s">
        <v>1047</v>
      </c>
      <c r="B14" s="11"/>
      <c r="C14" s="11"/>
      <c r="D14" s="11"/>
      <c r="E14" s="90"/>
    </row>
    <row r="15" spans="1:7" x14ac:dyDescent="0.4">
      <c r="A15" s="11" t="s">
        <v>1048</v>
      </c>
      <c r="B15" s="11"/>
      <c r="C15" s="11"/>
      <c r="D15" s="11"/>
      <c r="E15" s="90"/>
    </row>
    <row r="16" spans="1:7" x14ac:dyDescent="0.4">
      <c r="A16" s="11" t="s">
        <v>1049</v>
      </c>
      <c r="B16" s="11"/>
      <c r="C16" s="11"/>
      <c r="D16" s="11"/>
      <c r="E16" s="90"/>
    </row>
    <row r="17" spans="1:5" x14ac:dyDescent="0.4">
      <c r="A17" s="11"/>
      <c r="B17" s="11"/>
      <c r="C17" s="11" t="s">
        <v>994</v>
      </c>
      <c r="D17" s="11"/>
      <c r="E17" s="90"/>
    </row>
    <row r="18" spans="1:5" x14ac:dyDescent="0.4">
      <c r="A18" s="11" t="s">
        <v>995</v>
      </c>
      <c r="B18" s="11"/>
      <c r="C18" s="11"/>
      <c r="D18" s="11"/>
      <c r="E18" s="90"/>
    </row>
    <row r="19" spans="1:5" x14ac:dyDescent="0.4">
      <c r="A19" s="11"/>
      <c r="B19" s="11"/>
      <c r="C19" s="11" t="s">
        <v>996</v>
      </c>
      <c r="D19" s="11"/>
      <c r="E19" s="90"/>
    </row>
    <row r="20" spans="1:5" x14ac:dyDescent="0.4">
      <c r="A20" s="11" t="s">
        <v>1050</v>
      </c>
      <c r="B20" s="11"/>
      <c r="C20" s="11"/>
      <c r="D20" s="11"/>
      <c r="E20" s="90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1"/>
  <sheetViews>
    <sheetView tabSelected="1" topLeftCell="A467" workbookViewId="0">
      <selection activeCell="I500" sqref="I500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8" width="9" style="8"/>
    <col min="9" max="9" width="26.59765625" style="8" customWidth="1"/>
    <col min="10" max="10" width="14.59765625" style="8" customWidth="1"/>
    <col min="11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96" t="s">
        <v>11</v>
      </c>
      <c r="B5" s="96"/>
      <c r="C5" s="96"/>
      <c r="D5" s="96"/>
      <c r="E5" s="96"/>
      <c r="F5" s="96"/>
      <c r="G5" s="96"/>
      <c r="K5" s="31"/>
    </row>
    <row r="6" spans="1:11" ht="21" customHeight="1" x14ac:dyDescent="0.4">
      <c r="A6" s="7" t="s">
        <v>12</v>
      </c>
      <c r="E6" s="9" t="s">
        <v>3</v>
      </c>
      <c r="F6" s="6">
        <f>F7+F91+F304</f>
        <v>18117012</v>
      </c>
      <c r="G6" s="9" t="s">
        <v>4</v>
      </c>
      <c r="I6" s="7" t="s">
        <v>166</v>
      </c>
      <c r="J6" s="37">
        <f>F6+F372+F389</f>
        <v>22538644</v>
      </c>
      <c r="K6" s="31"/>
    </row>
    <row r="7" spans="1:11" ht="21" customHeight="1" x14ac:dyDescent="0.4">
      <c r="B7" s="7" t="s">
        <v>13</v>
      </c>
      <c r="E7" s="9" t="s">
        <v>3</v>
      </c>
      <c r="F7" s="6">
        <f>F8+F51</f>
        <v>11452612</v>
      </c>
      <c r="G7" s="9" t="s">
        <v>4</v>
      </c>
      <c r="I7" s="7" t="s">
        <v>62</v>
      </c>
      <c r="J7" s="37">
        <f>การรักษาความสงบภายใน!F6</f>
        <v>200000</v>
      </c>
      <c r="K7" s="31"/>
    </row>
    <row r="8" spans="1:11" x14ac:dyDescent="0.4">
      <c r="C8" s="7" t="s">
        <v>14</v>
      </c>
      <c r="E8" s="9" t="s">
        <v>3</v>
      </c>
      <c r="F8" s="35">
        <f>F9+F17+F25+F34+F42</f>
        <v>2848320</v>
      </c>
      <c r="G8" s="9" t="s">
        <v>4</v>
      </c>
      <c r="I8" s="7" t="s">
        <v>63</v>
      </c>
      <c r="J8" s="37">
        <f>การศึกษา!F6+การศึกษา!F195+การศึกษา!F360</f>
        <v>10755855</v>
      </c>
      <c r="K8" s="31"/>
    </row>
    <row r="9" spans="1:11" x14ac:dyDescent="0.4">
      <c r="C9" s="7" t="s">
        <v>15</v>
      </c>
      <c r="D9" s="7"/>
      <c r="E9" s="9" t="s">
        <v>5</v>
      </c>
      <c r="F9" s="27">
        <v>725760</v>
      </c>
      <c r="G9" s="9" t="s">
        <v>4</v>
      </c>
      <c r="I9" s="7" t="s">
        <v>167</v>
      </c>
      <c r="J9" s="38">
        <f>สาธารณสุข!F6+สาธารณสุข!F56</f>
        <v>1304800</v>
      </c>
      <c r="K9" s="31"/>
    </row>
    <row r="10" spans="1:11" x14ac:dyDescent="0.4">
      <c r="C10" s="8" t="s">
        <v>708</v>
      </c>
      <c r="F10" s="28"/>
      <c r="I10" s="7" t="s">
        <v>76</v>
      </c>
      <c r="J10" s="37">
        <f>เคหะและชุมชน!F6</f>
        <v>4546436</v>
      </c>
      <c r="K10" s="31"/>
    </row>
    <row r="11" spans="1:11" x14ac:dyDescent="0.4">
      <c r="A11" s="8" t="s">
        <v>709</v>
      </c>
      <c r="F11" s="28"/>
      <c r="I11" s="7" t="s">
        <v>168</v>
      </c>
      <c r="J11" s="37">
        <f>สร้างความเข้มแข็งของชุมชน!F6</f>
        <v>20000</v>
      </c>
      <c r="K11" s="31"/>
    </row>
    <row r="12" spans="1:11" x14ac:dyDescent="0.4">
      <c r="A12" s="8" t="s">
        <v>290</v>
      </c>
      <c r="F12" s="28"/>
      <c r="I12" s="7" t="s">
        <v>169</v>
      </c>
      <c r="J12" s="37">
        <f>การศาสนาวัฒนธรรมและนันทนาการ!F6+การศาสนาวัฒนธรรมและนันทนาการ!F43</f>
        <v>481000</v>
      </c>
      <c r="K12" s="31"/>
    </row>
    <row r="13" spans="1:11" x14ac:dyDescent="0.4">
      <c r="A13" s="8" t="s">
        <v>291</v>
      </c>
      <c r="F13" s="28"/>
      <c r="I13" s="7" t="s">
        <v>1042</v>
      </c>
      <c r="J13" s="37">
        <f>อุตสาหกรรมและการโยธา!F6</f>
        <v>3072000</v>
      </c>
      <c r="K13" s="31"/>
    </row>
    <row r="14" spans="1:11" x14ac:dyDescent="0.4">
      <c r="A14" s="8" t="s">
        <v>292</v>
      </c>
      <c r="F14" s="28"/>
      <c r="I14" s="39" t="s">
        <v>85</v>
      </c>
      <c r="J14" s="37">
        <v>2540000</v>
      </c>
      <c r="K14" s="31"/>
    </row>
    <row r="15" spans="1:11" x14ac:dyDescent="0.4">
      <c r="A15" s="8" t="s">
        <v>293</v>
      </c>
      <c r="F15" s="28"/>
      <c r="I15" s="7" t="s">
        <v>0</v>
      </c>
      <c r="J15" s="38">
        <v>24424899.828000002</v>
      </c>
      <c r="K15" s="31"/>
    </row>
    <row r="16" spans="1:11" x14ac:dyDescent="0.4">
      <c r="A16" s="8" t="s">
        <v>274</v>
      </c>
      <c r="F16" s="28"/>
      <c r="I16" s="7" t="s">
        <v>3</v>
      </c>
      <c r="J16" s="37">
        <f>SUM(J6:J15)</f>
        <v>69883634.828000009</v>
      </c>
      <c r="K16" s="31"/>
    </row>
    <row r="17" spans="1:11" x14ac:dyDescent="0.4">
      <c r="C17" s="7" t="s">
        <v>16</v>
      </c>
      <c r="D17" s="7"/>
      <c r="E17" s="9" t="s">
        <v>5</v>
      </c>
      <c r="F17" s="27">
        <v>180000</v>
      </c>
      <c r="G17" s="9" t="s">
        <v>4</v>
      </c>
      <c r="I17" s="7" t="s">
        <v>170</v>
      </c>
      <c r="J17" s="37">
        <v>70000000</v>
      </c>
      <c r="K17" s="31"/>
    </row>
    <row r="18" spans="1:11" x14ac:dyDescent="0.4">
      <c r="C18" s="8" t="s">
        <v>94</v>
      </c>
      <c r="F18" s="28"/>
      <c r="I18" s="7" t="s">
        <v>171</v>
      </c>
      <c r="J18" s="38">
        <v>3192665.1719999984</v>
      </c>
      <c r="K18" s="31"/>
    </row>
    <row r="19" spans="1:11" x14ac:dyDescent="0.4">
      <c r="A19" s="8" t="s">
        <v>710</v>
      </c>
      <c r="F19" s="28"/>
      <c r="I19" s="39"/>
      <c r="J19" s="38"/>
      <c r="K19" s="31"/>
    </row>
    <row r="20" spans="1:11" x14ac:dyDescent="0.4">
      <c r="A20" s="8" t="s">
        <v>711</v>
      </c>
      <c r="F20" s="28"/>
      <c r="I20" s="7"/>
      <c r="J20" s="37"/>
      <c r="K20" s="32"/>
    </row>
    <row r="21" spans="1:11" x14ac:dyDescent="0.4">
      <c r="A21" s="8" t="s">
        <v>294</v>
      </c>
      <c r="F21" s="28"/>
      <c r="I21" s="7"/>
      <c r="J21" s="37"/>
      <c r="K21" s="32"/>
    </row>
    <row r="22" spans="1:11" x14ac:dyDescent="0.4">
      <c r="A22" s="8" t="s">
        <v>295</v>
      </c>
      <c r="F22" s="28"/>
      <c r="I22" s="7"/>
      <c r="J22" s="37"/>
      <c r="K22" s="32"/>
    </row>
    <row r="23" spans="1:11" x14ac:dyDescent="0.4">
      <c r="A23" s="8" t="s">
        <v>296</v>
      </c>
      <c r="F23" s="28"/>
      <c r="I23" s="7"/>
      <c r="J23" s="37"/>
      <c r="K23" s="37"/>
    </row>
    <row r="24" spans="1:11" x14ac:dyDescent="0.4">
      <c r="A24" s="8" t="s">
        <v>297</v>
      </c>
      <c r="F24" s="28"/>
      <c r="I24" s="7"/>
      <c r="J24" s="37">
        <f>J23-J20</f>
        <v>0</v>
      </c>
      <c r="K24" s="32"/>
    </row>
    <row r="25" spans="1:11" x14ac:dyDescent="0.4">
      <c r="C25" s="7" t="s">
        <v>17</v>
      </c>
      <c r="D25" s="7"/>
      <c r="E25" s="9" t="s">
        <v>5</v>
      </c>
      <c r="F25" s="27">
        <v>180000</v>
      </c>
      <c r="G25" s="9" t="s">
        <v>4</v>
      </c>
      <c r="J25" s="31"/>
    </row>
    <row r="26" spans="1:11" x14ac:dyDescent="0.4">
      <c r="C26" s="8" t="s">
        <v>95</v>
      </c>
      <c r="F26" s="28"/>
      <c r="J26" s="31"/>
    </row>
    <row r="27" spans="1:11" x14ac:dyDescent="0.4">
      <c r="A27" s="8" t="s">
        <v>712</v>
      </c>
      <c r="F27" s="28"/>
      <c r="J27" s="31"/>
    </row>
    <row r="28" spans="1:11" x14ac:dyDescent="0.4">
      <c r="A28" s="8" t="s">
        <v>713</v>
      </c>
      <c r="F28" s="28"/>
      <c r="J28" s="31"/>
    </row>
    <row r="29" spans="1:11" x14ac:dyDescent="0.4">
      <c r="A29" s="8" t="s">
        <v>298</v>
      </c>
      <c r="F29" s="28"/>
      <c r="J29" s="31"/>
    </row>
    <row r="30" spans="1:11" x14ac:dyDescent="0.4">
      <c r="A30" s="8" t="s">
        <v>299</v>
      </c>
      <c r="F30" s="28"/>
      <c r="J30" s="31"/>
    </row>
    <row r="31" spans="1:11" x14ac:dyDescent="0.4">
      <c r="A31" s="8" t="s">
        <v>300</v>
      </c>
      <c r="F31" s="28"/>
      <c r="J31" s="31"/>
    </row>
    <row r="32" spans="1:11" x14ac:dyDescent="0.4">
      <c r="A32" s="8" t="s">
        <v>301</v>
      </c>
      <c r="F32" s="28"/>
      <c r="J32" s="31"/>
    </row>
    <row r="33" spans="1:10" x14ac:dyDescent="0.4">
      <c r="A33" s="8" t="s">
        <v>302</v>
      </c>
      <c r="F33" s="28"/>
      <c r="J33" s="31"/>
    </row>
    <row r="34" spans="1:10" x14ac:dyDescent="0.4">
      <c r="C34" s="7" t="s">
        <v>18</v>
      </c>
      <c r="D34" s="7"/>
      <c r="E34" s="9" t="s">
        <v>5</v>
      </c>
      <c r="F34" s="27">
        <v>207360</v>
      </c>
      <c r="G34" s="9" t="s">
        <v>4</v>
      </c>
    </row>
    <row r="35" spans="1:10" x14ac:dyDescent="0.4">
      <c r="C35" s="8" t="s">
        <v>130</v>
      </c>
      <c r="F35" s="28"/>
    </row>
    <row r="36" spans="1:10" x14ac:dyDescent="0.4">
      <c r="A36" s="8" t="s">
        <v>714</v>
      </c>
      <c r="F36" s="28"/>
    </row>
    <row r="37" spans="1:10" x14ac:dyDescent="0.4">
      <c r="A37" s="8" t="s">
        <v>715</v>
      </c>
      <c r="F37" s="28"/>
    </row>
    <row r="38" spans="1:10" x14ac:dyDescent="0.4">
      <c r="A38" s="8" t="s">
        <v>294</v>
      </c>
      <c r="F38" s="28"/>
    </row>
    <row r="39" spans="1:10" x14ac:dyDescent="0.4">
      <c r="A39" s="8" t="s">
        <v>303</v>
      </c>
      <c r="F39" s="28"/>
    </row>
    <row r="40" spans="1:10" x14ac:dyDescent="0.4">
      <c r="A40" s="8" t="s">
        <v>304</v>
      </c>
      <c r="F40" s="28"/>
    </row>
    <row r="41" spans="1:10" x14ac:dyDescent="0.4">
      <c r="A41" s="8" t="s">
        <v>297</v>
      </c>
      <c r="F41" s="28"/>
    </row>
    <row r="42" spans="1:10" x14ac:dyDescent="0.4">
      <c r="C42" s="7" t="s">
        <v>19</v>
      </c>
      <c r="D42" s="7"/>
      <c r="E42" s="9" t="s">
        <v>5</v>
      </c>
      <c r="F42" s="27">
        <v>1555200</v>
      </c>
      <c r="G42" s="9" t="s">
        <v>4</v>
      </c>
    </row>
    <row r="43" spans="1:10" x14ac:dyDescent="0.4">
      <c r="C43" s="8" t="s">
        <v>716</v>
      </c>
      <c r="F43" s="28"/>
    </row>
    <row r="44" spans="1:10" x14ac:dyDescent="0.4">
      <c r="A44" s="40" t="s">
        <v>717</v>
      </c>
      <c r="F44" s="28"/>
    </row>
    <row r="45" spans="1:10" x14ac:dyDescent="0.4">
      <c r="A45" s="8" t="s">
        <v>718</v>
      </c>
      <c r="F45" s="28"/>
    </row>
    <row r="46" spans="1:10" x14ac:dyDescent="0.4">
      <c r="A46" s="8" t="s">
        <v>305</v>
      </c>
      <c r="F46" s="28"/>
    </row>
    <row r="47" spans="1:10" x14ac:dyDescent="0.4">
      <c r="A47" s="8" t="s">
        <v>306</v>
      </c>
      <c r="F47" s="28"/>
    </row>
    <row r="48" spans="1:10" x14ac:dyDescent="0.4">
      <c r="A48" s="8" t="s">
        <v>307</v>
      </c>
      <c r="F48" s="28"/>
    </row>
    <row r="49" spans="1:7" x14ac:dyDescent="0.4">
      <c r="A49" s="8" t="s">
        <v>308</v>
      </c>
      <c r="F49" s="28"/>
    </row>
    <row r="50" spans="1:7" x14ac:dyDescent="0.4">
      <c r="A50" s="8" t="s">
        <v>309</v>
      </c>
      <c r="F50" s="28"/>
    </row>
    <row r="51" spans="1:7" x14ac:dyDescent="0.4">
      <c r="C51" s="7" t="s">
        <v>20</v>
      </c>
      <c r="E51" s="9" t="s">
        <v>3</v>
      </c>
      <c r="F51" s="6">
        <f>F52+F57+F67+F75+F79+F86</f>
        <v>8604292</v>
      </c>
      <c r="G51" s="9" t="s">
        <v>4</v>
      </c>
    </row>
    <row r="52" spans="1:7" x14ac:dyDescent="0.4">
      <c r="C52" s="7" t="s">
        <v>21</v>
      </c>
      <c r="D52" s="7"/>
      <c r="E52" s="9" t="s">
        <v>5</v>
      </c>
      <c r="F52" s="27">
        <f>[1]เงินเดือน!$I$21</f>
        <v>5120940</v>
      </c>
      <c r="G52" s="9" t="s">
        <v>4</v>
      </c>
    </row>
    <row r="53" spans="1:7" x14ac:dyDescent="0.4">
      <c r="C53" s="8" t="s">
        <v>131</v>
      </c>
      <c r="F53" s="28"/>
    </row>
    <row r="54" spans="1:7" x14ac:dyDescent="0.4">
      <c r="A54" s="8" t="s">
        <v>820</v>
      </c>
      <c r="F54" s="28"/>
    </row>
    <row r="55" spans="1:7" x14ac:dyDescent="0.4">
      <c r="A55" s="8" t="s">
        <v>310</v>
      </c>
      <c r="F55" s="28"/>
    </row>
    <row r="56" spans="1:7" x14ac:dyDescent="0.4">
      <c r="A56" s="8" t="s">
        <v>275</v>
      </c>
      <c r="F56" s="28"/>
    </row>
    <row r="57" spans="1:7" x14ac:dyDescent="0.4">
      <c r="C57" s="78" t="s">
        <v>22</v>
      </c>
      <c r="D57" s="78"/>
      <c r="E57" s="41" t="s">
        <v>3</v>
      </c>
      <c r="F57" s="35">
        <v>58320</v>
      </c>
      <c r="G57" s="41" t="s">
        <v>4</v>
      </c>
    </row>
    <row r="58" spans="1:7" x14ac:dyDescent="0.4">
      <c r="C58" s="7" t="s">
        <v>566</v>
      </c>
      <c r="D58" s="7"/>
      <c r="E58" s="9"/>
      <c r="F58" s="27"/>
      <c r="G58" s="9"/>
    </row>
    <row r="59" spans="1:7" x14ac:dyDescent="0.4">
      <c r="C59" s="8" t="s">
        <v>558</v>
      </c>
      <c r="E59" s="9"/>
      <c r="F59" s="6"/>
      <c r="G59" s="9"/>
    </row>
    <row r="60" spans="1:7" x14ac:dyDescent="0.4">
      <c r="A60" s="8" t="s">
        <v>559</v>
      </c>
      <c r="E60" s="9"/>
      <c r="F60" s="6"/>
      <c r="G60" s="9"/>
    </row>
    <row r="61" spans="1:7" x14ac:dyDescent="0.4">
      <c r="A61" s="8" t="s">
        <v>560</v>
      </c>
      <c r="E61" s="9"/>
      <c r="F61" s="6"/>
      <c r="G61" s="9"/>
    </row>
    <row r="62" spans="1:7" x14ac:dyDescent="0.4">
      <c r="C62" s="7" t="s">
        <v>162</v>
      </c>
      <c r="D62" s="7"/>
      <c r="E62" s="9"/>
      <c r="F62" s="27"/>
      <c r="G62" s="9"/>
    </row>
    <row r="63" spans="1:7" x14ac:dyDescent="0.4">
      <c r="C63" s="8" t="s">
        <v>561</v>
      </c>
      <c r="F63" s="28"/>
    </row>
    <row r="64" spans="1:7" x14ac:dyDescent="0.4">
      <c r="A64" s="8" t="s">
        <v>562</v>
      </c>
      <c r="F64" s="28"/>
    </row>
    <row r="65" spans="1:9" x14ac:dyDescent="0.4">
      <c r="A65" s="8" t="s">
        <v>563</v>
      </c>
      <c r="F65" s="28"/>
    </row>
    <row r="66" spans="1:9" x14ac:dyDescent="0.35">
      <c r="F66" s="28"/>
    </row>
    <row r="67" spans="1:9" x14ac:dyDescent="0.4">
      <c r="C67" s="7" t="s">
        <v>23</v>
      </c>
      <c r="D67" s="7"/>
      <c r="E67" s="9" t="s">
        <v>5</v>
      </c>
      <c r="F67" s="27">
        <v>162000</v>
      </c>
      <c r="G67" s="9" t="s">
        <v>4</v>
      </c>
    </row>
    <row r="68" spans="1:9" x14ac:dyDescent="0.4">
      <c r="C68" s="8" t="s">
        <v>208</v>
      </c>
      <c r="F68" s="28"/>
    </row>
    <row r="69" spans="1:9" x14ac:dyDescent="0.4">
      <c r="A69" s="8" t="s">
        <v>209</v>
      </c>
      <c r="F69" s="28"/>
    </row>
    <row r="70" spans="1:9" x14ac:dyDescent="0.4">
      <c r="A70" s="8" t="s">
        <v>210</v>
      </c>
      <c r="F70" s="28"/>
    </row>
    <row r="71" spans="1:9" x14ac:dyDescent="0.4">
      <c r="A71" s="8" t="s">
        <v>211</v>
      </c>
      <c r="F71" s="28"/>
    </row>
    <row r="72" spans="1:9" x14ac:dyDescent="0.4">
      <c r="A72" s="8" t="s">
        <v>311</v>
      </c>
      <c r="F72" s="28"/>
    </row>
    <row r="73" spans="1:9" x14ac:dyDescent="0.4">
      <c r="A73" s="8" t="s">
        <v>312</v>
      </c>
      <c r="F73" s="28"/>
    </row>
    <row r="74" spans="1:9" x14ac:dyDescent="0.4">
      <c r="A74" s="8" t="s">
        <v>313</v>
      </c>
      <c r="F74" s="28"/>
    </row>
    <row r="75" spans="1:9" x14ac:dyDescent="0.4">
      <c r="C75" s="7" t="s">
        <v>24</v>
      </c>
      <c r="D75" s="7"/>
      <c r="E75" s="9" t="s">
        <v>5</v>
      </c>
      <c r="F75" s="27">
        <f>[1]เงินเดือน!$I$175</f>
        <v>2856972</v>
      </c>
      <c r="G75" s="9" t="s">
        <v>4</v>
      </c>
      <c r="I75" s="8">
        <v>2881320</v>
      </c>
    </row>
    <row r="76" spans="1:9" x14ac:dyDescent="0.4">
      <c r="C76" s="8" t="s">
        <v>138</v>
      </c>
      <c r="F76" s="28"/>
    </row>
    <row r="77" spans="1:9" x14ac:dyDescent="0.4">
      <c r="A77" s="8" t="s">
        <v>859</v>
      </c>
      <c r="F77" s="28"/>
    </row>
    <row r="78" spans="1:9" x14ac:dyDescent="0.4">
      <c r="A78" s="8" t="s">
        <v>314</v>
      </c>
      <c r="F78" s="28"/>
    </row>
    <row r="79" spans="1:9" x14ac:dyDescent="0.4">
      <c r="C79" s="7" t="s">
        <v>25</v>
      </c>
      <c r="D79" s="7"/>
      <c r="E79" s="9" t="s">
        <v>3</v>
      </c>
      <c r="F79" s="27">
        <v>322060</v>
      </c>
      <c r="G79" s="9" t="s">
        <v>4</v>
      </c>
    </row>
    <row r="80" spans="1:9" x14ac:dyDescent="0.4">
      <c r="C80" s="8" t="s">
        <v>177</v>
      </c>
      <c r="E80" s="9"/>
      <c r="F80" s="27"/>
      <c r="G80" s="9"/>
    </row>
    <row r="81" spans="1:7" x14ac:dyDescent="0.4">
      <c r="A81" s="8" t="s">
        <v>821</v>
      </c>
      <c r="E81" s="9"/>
      <c r="F81" s="27"/>
      <c r="G81" s="9"/>
    </row>
    <row r="82" spans="1:7" x14ac:dyDescent="0.4">
      <c r="A82" s="8" t="s">
        <v>315</v>
      </c>
      <c r="E82" s="9"/>
      <c r="F82" s="27"/>
      <c r="G82" s="9"/>
    </row>
    <row r="83" spans="1:7" x14ac:dyDescent="0.4">
      <c r="A83" s="8" t="s">
        <v>316</v>
      </c>
      <c r="E83" s="9"/>
      <c r="F83" s="27"/>
      <c r="G83" s="9"/>
    </row>
    <row r="84" spans="1:7" x14ac:dyDescent="0.4">
      <c r="A84" s="8" t="s">
        <v>317</v>
      </c>
      <c r="E84" s="9"/>
      <c r="F84" s="27"/>
      <c r="G84" s="9"/>
    </row>
    <row r="85" spans="1:7" x14ac:dyDescent="0.4">
      <c r="A85" s="79" t="s">
        <v>173</v>
      </c>
      <c r="B85" s="79"/>
      <c r="C85" s="79"/>
      <c r="D85" s="79"/>
      <c r="E85" s="9"/>
      <c r="F85" s="27"/>
      <c r="G85" s="9"/>
    </row>
    <row r="86" spans="1:7" x14ac:dyDescent="0.4">
      <c r="C86" s="7" t="s">
        <v>26</v>
      </c>
      <c r="D86" s="7"/>
      <c r="E86" s="9" t="s">
        <v>5</v>
      </c>
      <c r="F86" s="27">
        <v>84000</v>
      </c>
      <c r="G86" s="9" t="s">
        <v>4</v>
      </c>
    </row>
    <row r="87" spans="1:7" x14ac:dyDescent="0.4">
      <c r="C87" s="8" t="s">
        <v>212</v>
      </c>
      <c r="F87" s="28"/>
    </row>
    <row r="88" spans="1:7" x14ac:dyDescent="0.4">
      <c r="A88" s="8" t="s">
        <v>318</v>
      </c>
      <c r="F88" s="28"/>
    </row>
    <row r="89" spans="1:7" x14ac:dyDescent="0.4">
      <c r="A89" s="8" t="s">
        <v>319</v>
      </c>
      <c r="F89" s="28"/>
    </row>
    <row r="90" spans="1:7" x14ac:dyDescent="0.4">
      <c r="A90" s="8" t="s">
        <v>320</v>
      </c>
      <c r="F90" s="28"/>
    </row>
    <row r="91" spans="1:7" x14ac:dyDescent="0.4">
      <c r="B91" s="7" t="s">
        <v>27</v>
      </c>
      <c r="E91" s="9" t="s">
        <v>3</v>
      </c>
      <c r="F91" s="6">
        <f>F92+F127+F192+F287</f>
        <v>6535000</v>
      </c>
      <c r="G91" s="9" t="s">
        <v>4</v>
      </c>
    </row>
    <row r="92" spans="1:7" x14ac:dyDescent="0.4">
      <c r="C92" s="7" t="s">
        <v>28</v>
      </c>
      <c r="E92" s="9" t="s">
        <v>3</v>
      </c>
      <c r="F92" s="6">
        <f>F93+F106+F113+F118+F122</f>
        <v>435000</v>
      </c>
      <c r="G92" s="9" t="s">
        <v>4</v>
      </c>
    </row>
    <row r="93" spans="1:7" x14ac:dyDescent="0.4">
      <c r="C93" s="7" t="s">
        <v>29</v>
      </c>
      <c r="D93" s="7"/>
      <c r="E93" s="9" t="s">
        <v>3</v>
      </c>
      <c r="F93" s="6">
        <v>60000</v>
      </c>
      <c r="G93" s="9" t="s">
        <v>4</v>
      </c>
    </row>
    <row r="94" spans="1:7" x14ac:dyDescent="0.4">
      <c r="C94" s="8" t="s">
        <v>321</v>
      </c>
      <c r="D94" s="7"/>
      <c r="E94" s="9"/>
      <c r="F94" s="6"/>
      <c r="G94" s="9"/>
    </row>
    <row r="95" spans="1:7" x14ac:dyDescent="0.4">
      <c r="A95" s="8" t="s">
        <v>638</v>
      </c>
      <c r="C95" s="7"/>
      <c r="D95" s="7"/>
      <c r="E95" s="9"/>
      <c r="F95" s="6"/>
      <c r="G95" s="9"/>
    </row>
    <row r="96" spans="1:7" x14ac:dyDescent="0.4">
      <c r="A96" s="8" t="s">
        <v>667</v>
      </c>
      <c r="C96" s="7"/>
      <c r="D96" s="7"/>
      <c r="E96" s="9"/>
      <c r="F96" s="6"/>
      <c r="G96" s="9"/>
    </row>
    <row r="97" spans="1:7" x14ac:dyDescent="0.4">
      <c r="A97" s="8" t="s">
        <v>632</v>
      </c>
      <c r="E97" s="9"/>
      <c r="F97" s="6"/>
      <c r="G97" s="9"/>
    </row>
    <row r="98" spans="1:7" x14ac:dyDescent="0.4">
      <c r="A98" s="8" t="s">
        <v>633</v>
      </c>
      <c r="E98" s="9"/>
      <c r="F98" s="6"/>
      <c r="G98" s="9"/>
    </row>
    <row r="99" spans="1:7" x14ac:dyDescent="0.4">
      <c r="C99" s="8" t="s">
        <v>322</v>
      </c>
      <c r="F99" s="28"/>
    </row>
    <row r="100" spans="1:7" x14ac:dyDescent="0.4">
      <c r="A100" s="8" t="s">
        <v>937</v>
      </c>
      <c r="F100" s="28"/>
    </row>
    <row r="101" spans="1:7" x14ac:dyDescent="0.4">
      <c r="A101" s="8" t="s">
        <v>932</v>
      </c>
      <c r="F101" s="28"/>
    </row>
    <row r="102" spans="1:7" x14ac:dyDescent="0.4">
      <c r="A102" s="8" t="s">
        <v>933</v>
      </c>
      <c r="F102" s="28"/>
    </row>
    <row r="103" spans="1:7" x14ac:dyDescent="0.4">
      <c r="A103" s="8" t="s">
        <v>934</v>
      </c>
      <c r="F103" s="28"/>
    </row>
    <row r="104" spans="1:7" x14ac:dyDescent="0.4">
      <c r="A104" s="8" t="s">
        <v>935</v>
      </c>
      <c r="F104" s="28"/>
    </row>
    <row r="105" spans="1:7" x14ac:dyDescent="0.4">
      <c r="A105" s="8" t="s">
        <v>936</v>
      </c>
      <c r="F105" s="28"/>
    </row>
    <row r="106" spans="1:7" x14ac:dyDescent="0.4">
      <c r="C106" s="7" t="s">
        <v>30</v>
      </c>
      <c r="D106" s="7"/>
      <c r="E106" s="9" t="s">
        <v>5</v>
      </c>
      <c r="F106" s="27">
        <v>5000</v>
      </c>
      <c r="G106" s="9" t="s">
        <v>4</v>
      </c>
    </row>
    <row r="107" spans="1:7" x14ac:dyDescent="0.4">
      <c r="C107" s="8" t="s">
        <v>96</v>
      </c>
      <c r="F107" s="28"/>
    </row>
    <row r="108" spans="1:7" x14ac:dyDescent="0.4">
      <c r="A108" s="8" t="s">
        <v>305</v>
      </c>
      <c r="F108" s="28"/>
    </row>
    <row r="109" spans="1:7" x14ac:dyDescent="0.4">
      <c r="A109" s="8" t="s">
        <v>306</v>
      </c>
      <c r="F109" s="28"/>
    </row>
    <row r="110" spans="1:7" x14ac:dyDescent="0.4">
      <c r="A110" s="8" t="s">
        <v>307</v>
      </c>
      <c r="F110" s="28"/>
    </row>
    <row r="111" spans="1:7" x14ac:dyDescent="0.4">
      <c r="A111" s="8" t="s">
        <v>308</v>
      </c>
      <c r="F111" s="28"/>
    </row>
    <row r="112" spans="1:7" x14ac:dyDescent="0.4">
      <c r="A112" s="8" t="s">
        <v>309</v>
      </c>
      <c r="F112" s="28"/>
    </row>
    <row r="113" spans="1:7" x14ac:dyDescent="0.4">
      <c r="C113" s="7" t="s">
        <v>31</v>
      </c>
      <c r="D113" s="7"/>
      <c r="E113" s="9" t="s">
        <v>5</v>
      </c>
      <c r="F113" s="27">
        <v>50000</v>
      </c>
      <c r="G113" s="9" t="s">
        <v>4</v>
      </c>
    </row>
    <row r="114" spans="1:7" x14ac:dyDescent="0.4">
      <c r="C114" s="8" t="s">
        <v>132</v>
      </c>
      <c r="F114" s="28"/>
    </row>
    <row r="115" spans="1:7" x14ac:dyDescent="0.4">
      <c r="A115" s="8" t="s">
        <v>276</v>
      </c>
      <c r="F115" s="28"/>
    </row>
    <row r="116" spans="1:7" x14ac:dyDescent="0.4">
      <c r="A116" s="8" t="s">
        <v>323</v>
      </c>
      <c r="F116" s="28"/>
    </row>
    <row r="117" spans="1:7" x14ac:dyDescent="0.4">
      <c r="A117" s="8" t="s">
        <v>324</v>
      </c>
      <c r="F117" s="28"/>
    </row>
    <row r="118" spans="1:7" x14ac:dyDescent="0.4">
      <c r="C118" s="7" t="s">
        <v>32</v>
      </c>
      <c r="D118" s="7"/>
      <c r="E118" s="9" t="s">
        <v>5</v>
      </c>
      <c r="F118" s="27">
        <v>300000</v>
      </c>
      <c r="G118" s="9" t="s">
        <v>4</v>
      </c>
    </row>
    <row r="119" spans="1:7" x14ac:dyDescent="0.4">
      <c r="C119" s="8" t="s">
        <v>328</v>
      </c>
      <c r="F119" s="28"/>
    </row>
    <row r="120" spans="1:7" x14ac:dyDescent="0.4">
      <c r="A120" s="8" t="s">
        <v>822</v>
      </c>
      <c r="F120" s="28"/>
    </row>
    <row r="121" spans="1:7" x14ac:dyDescent="0.4">
      <c r="A121" s="8" t="s">
        <v>589</v>
      </c>
      <c r="F121" s="28"/>
    </row>
    <row r="122" spans="1:7" x14ac:dyDescent="0.4">
      <c r="C122" s="7" t="s">
        <v>33</v>
      </c>
      <c r="D122" s="7"/>
      <c r="E122" s="9" t="s">
        <v>5</v>
      </c>
      <c r="F122" s="27">
        <v>20000</v>
      </c>
      <c r="G122" s="9" t="s">
        <v>4</v>
      </c>
    </row>
    <row r="123" spans="1:7" x14ac:dyDescent="0.4">
      <c r="C123" s="8" t="s">
        <v>277</v>
      </c>
      <c r="F123" s="28"/>
    </row>
    <row r="124" spans="1:7" x14ac:dyDescent="0.4">
      <c r="A124" s="8" t="s">
        <v>567</v>
      </c>
      <c r="F124" s="28"/>
    </row>
    <row r="125" spans="1:7" x14ac:dyDescent="0.4">
      <c r="A125" s="8" t="s">
        <v>325</v>
      </c>
      <c r="F125" s="28"/>
    </row>
    <row r="126" spans="1:7" x14ac:dyDescent="0.4">
      <c r="A126" s="8" t="s">
        <v>326</v>
      </c>
      <c r="F126" s="28"/>
    </row>
    <row r="127" spans="1:7" x14ac:dyDescent="0.4">
      <c r="C127" s="7" t="s">
        <v>34</v>
      </c>
      <c r="E127" s="9" t="s">
        <v>3</v>
      </c>
      <c r="F127" s="6">
        <f>F128+F135+F162+F174+F181+F189</f>
        <v>4460000</v>
      </c>
      <c r="G127" s="9" t="s">
        <v>4</v>
      </c>
    </row>
    <row r="128" spans="1:7" x14ac:dyDescent="0.4">
      <c r="C128" s="7" t="s">
        <v>35</v>
      </c>
      <c r="D128" s="7"/>
      <c r="E128" s="9" t="s">
        <v>5</v>
      </c>
      <c r="F128" s="36">
        <v>2450000</v>
      </c>
      <c r="G128" s="9" t="s">
        <v>4</v>
      </c>
    </row>
    <row r="129" spans="1:9" x14ac:dyDescent="0.4">
      <c r="C129" s="8" t="s">
        <v>133</v>
      </c>
      <c r="F129" s="28"/>
    </row>
    <row r="130" spans="1:9" x14ac:dyDescent="0.4">
      <c r="A130" s="8" t="s">
        <v>134</v>
      </c>
      <c r="F130" s="28"/>
    </row>
    <row r="131" spans="1:9" x14ac:dyDescent="0.4">
      <c r="A131" s="8" t="s">
        <v>135</v>
      </c>
      <c r="F131" s="28"/>
    </row>
    <row r="132" spans="1:9" x14ac:dyDescent="0.4">
      <c r="A132" s="8" t="s">
        <v>577</v>
      </c>
      <c r="F132" s="28"/>
    </row>
    <row r="133" spans="1:9" x14ac:dyDescent="0.4">
      <c r="A133" s="8" t="s">
        <v>700</v>
      </c>
      <c r="F133" s="28"/>
    </row>
    <row r="134" spans="1:9" x14ac:dyDescent="0.4">
      <c r="A134" s="8" t="s">
        <v>701</v>
      </c>
      <c r="F134" s="28"/>
    </row>
    <row r="135" spans="1:9" x14ac:dyDescent="0.4">
      <c r="C135" s="7" t="s">
        <v>36</v>
      </c>
      <c r="D135" s="7"/>
      <c r="E135" s="9" t="s">
        <v>5</v>
      </c>
      <c r="F135" s="27">
        <v>160000</v>
      </c>
      <c r="G135" s="9" t="s">
        <v>4</v>
      </c>
    </row>
    <row r="136" spans="1:9" x14ac:dyDescent="0.4">
      <c r="C136" s="8" t="s">
        <v>329</v>
      </c>
      <c r="E136" s="9"/>
      <c r="F136" s="27"/>
      <c r="G136" s="9"/>
    </row>
    <row r="137" spans="1:9" x14ac:dyDescent="0.4">
      <c r="C137" s="8" t="s">
        <v>97</v>
      </c>
      <c r="E137" s="9"/>
      <c r="F137" s="27"/>
      <c r="G137" s="9"/>
    </row>
    <row r="138" spans="1:9" x14ac:dyDescent="0.4">
      <c r="A138" s="8" t="s">
        <v>1053</v>
      </c>
      <c r="E138" s="9"/>
      <c r="F138" s="27"/>
      <c r="G138" s="9"/>
    </row>
    <row r="139" spans="1:9" x14ac:dyDescent="0.4">
      <c r="A139" s="8" t="s">
        <v>1054</v>
      </c>
      <c r="F139" s="28"/>
    </row>
    <row r="140" spans="1:9" x14ac:dyDescent="0.4">
      <c r="A140" s="8" t="s">
        <v>1055</v>
      </c>
      <c r="F140" s="28"/>
    </row>
    <row r="141" spans="1:9" x14ac:dyDescent="0.4">
      <c r="A141" s="8" t="s">
        <v>1056</v>
      </c>
      <c r="F141" s="28"/>
    </row>
    <row r="142" spans="1:9" x14ac:dyDescent="0.4">
      <c r="C142" s="8" t="s">
        <v>330</v>
      </c>
      <c r="D142" s="7"/>
      <c r="E142" s="9"/>
      <c r="F142" s="27"/>
      <c r="G142" s="9"/>
    </row>
    <row r="143" spans="1:9" x14ac:dyDescent="0.4">
      <c r="C143" s="8" t="s">
        <v>331</v>
      </c>
      <c r="E143" s="8"/>
      <c r="F143" s="8"/>
      <c r="H143" s="28"/>
      <c r="I143" s="29"/>
    </row>
    <row r="144" spans="1:9" x14ac:dyDescent="0.4">
      <c r="A144" s="8" t="s">
        <v>332</v>
      </c>
      <c r="F144" s="28"/>
    </row>
    <row r="145" spans="1:7" x14ac:dyDescent="0.4">
      <c r="A145" s="8" t="s">
        <v>136</v>
      </c>
      <c r="F145" s="28"/>
    </row>
    <row r="146" spans="1:7" x14ac:dyDescent="0.4">
      <c r="A146" s="8" t="s">
        <v>333</v>
      </c>
      <c r="F146" s="28"/>
    </row>
    <row r="147" spans="1:7" x14ac:dyDescent="0.4">
      <c r="A147" s="8" t="s">
        <v>137</v>
      </c>
      <c r="F147" s="28"/>
    </row>
    <row r="148" spans="1:7" x14ac:dyDescent="0.4">
      <c r="A148" s="8" t="s">
        <v>1057</v>
      </c>
      <c r="F148" s="28"/>
    </row>
    <row r="149" spans="1:7" x14ac:dyDescent="0.4">
      <c r="A149" s="8" t="s">
        <v>1054</v>
      </c>
      <c r="F149" s="28"/>
    </row>
    <row r="150" spans="1:7" x14ac:dyDescent="0.4">
      <c r="A150" s="8" t="s">
        <v>1055</v>
      </c>
      <c r="F150" s="28"/>
    </row>
    <row r="151" spans="1:7" x14ac:dyDescent="0.4">
      <c r="A151" s="8" t="s">
        <v>1056</v>
      </c>
      <c r="F151" s="28"/>
    </row>
    <row r="152" spans="1:7" x14ac:dyDescent="0.4">
      <c r="C152" s="8" t="s">
        <v>334</v>
      </c>
      <c r="D152" s="7"/>
      <c r="E152" s="9"/>
      <c r="F152" s="27"/>
      <c r="G152" s="9"/>
    </row>
    <row r="153" spans="1:7" x14ac:dyDescent="0.4">
      <c r="C153" s="8" t="s">
        <v>335</v>
      </c>
      <c r="E153" s="8"/>
      <c r="F153" s="8"/>
    </row>
    <row r="154" spans="1:7" x14ac:dyDescent="0.4">
      <c r="A154" s="8" t="s">
        <v>336</v>
      </c>
      <c r="F154" s="28"/>
    </row>
    <row r="155" spans="1:7" x14ac:dyDescent="0.4">
      <c r="A155" s="8" t="s">
        <v>337</v>
      </c>
      <c r="F155" s="28"/>
    </row>
    <row r="156" spans="1:7" x14ac:dyDescent="0.4">
      <c r="A156" s="8" t="s">
        <v>338</v>
      </c>
      <c r="F156" s="28"/>
    </row>
    <row r="157" spans="1:7" x14ac:dyDescent="0.4">
      <c r="A157" s="8" t="s">
        <v>1058</v>
      </c>
      <c r="F157" s="28"/>
    </row>
    <row r="158" spans="1:7" x14ac:dyDescent="0.4">
      <c r="A158" s="8" t="s">
        <v>1059</v>
      </c>
      <c r="F158" s="28"/>
    </row>
    <row r="159" spans="1:7" x14ac:dyDescent="0.4">
      <c r="A159" s="8" t="s">
        <v>1060</v>
      </c>
      <c r="F159" s="28"/>
    </row>
    <row r="160" spans="1:7" x14ac:dyDescent="0.4">
      <c r="C160" s="7" t="s">
        <v>98</v>
      </c>
      <c r="D160" s="7"/>
      <c r="E160" s="9"/>
      <c r="F160" s="27"/>
      <c r="G160" s="9"/>
    </row>
    <row r="161" spans="1:7" x14ac:dyDescent="0.4">
      <c r="A161" s="7" t="s">
        <v>118</v>
      </c>
      <c r="C161" s="7"/>
      <c r="D161" s="7"/>
      <c r="E161" s="9"/>
      <c r="F161" s="27"/>
      <c r="G161" s="9"/>
    </row>
    <row r="162" spans="1:7" x14ac:dyDescent="0.4">
      <c r="C162" s="7" t="s">
        <v>270</v>
      </c>
      <c r="E162" s="9" t="s">
        <v>5</v>
      </c>
      <c r="F162" s="27">
        <v>600000</v>
      </c>
      <c r="G162" s="9" t="s">
        <v>4</v>
      </c>
    </row>
    <row r="163" spans="1:7" x14ac:dyDescent="0.4">
      <c r="C163" s="8" t="s">
        <v>271</v>
      </c>
      <c r="F163" s="28"/>
    </row>
    <row r="164" spans="1:7" x14ac:dyDescent="0.4">
      <c r="A164" s="8" t="s">
        <v>272</v>
      </c>
      <c r="F164" s="28"/>
    </row>
    <row r="165" spans="1:7" x14ac:dyDescent="0.4">
      <c r="A165" s="8" t="s">
        <v>273</v>
      </c>
      <c r="F165" s="28"/>
    </row>
    <row r="166" spans="1:7" x14ac:dyDescent="0.4">
      <c r="A166" s="8" t="s">
        <v>668</v>
      </c>
      <c r="F166" s="28"/>
    </row>
    <row r="167" spans="1:7" x14ac:dyDescent="0.4">
      <c r="A167" s="8" t="s">
        <v>669</v>
      </c>
      <c r="F167" s="28"/>
    </row>
    <row r="168" spans="1:7" x14ac:dyDescent="0.4">
      <c r="C168" s="8" t="s">
        <v>659</v>
      </c>
      <c r="D168" s="7"/>
      <c r="F168" s="28"/>
    </row>
    <row r="169" spans="1:7" x14ac:dyDescent="0.4">
      <c r="A169" s="8" t="s">
        <v>631</v>
      </c>
      <c r="C169" s="7"/>
      <c r="D169" s="7"/>
      <c r="F169" s="28"/>
    </row>
    <row r="170" spans="1:7" x14ac:dyDescent="0.4">
      <c r="C170" s="8" t="s">
        <v>660</v>
      </c>
      <c r="D170" s="7"/>
      <c r="F170" s="28"/>
    </row>
    <row r="171" spans="1:7" x14ac:dyDescent="0.4">
      <c r="A171" s="8" t="s">
        <v>630</v>
      </c>
      <c r="C171" s="7"/>
      <c r="D171" s="7"/>
      <c r="F171" s="28"/>
    </row>
    <row r="172" spans="1:7" x14ac:dyDescent="0.4">
      <c r="C172" s="8" t="s">
        <v>823</v>
      </c>
      <c r="F172" s="28"/>
    </row>
    <row r="173" spans="1:7" x14ac:dyDescent="0.4">
      <c r="A173" s="8" t="s">
        <v>824</v>
      </c>
      <c r="F173" s="28"/>
    </row>
    <row r="174" spans="1:7" x14ac:dyDescent="0.4">
      <c r="C174" s="80" t="s">
        <v>244</v>
      </c>
      <c r="D174" s="80"/>
      <c r="E174" s="9" t="s">
        <v>5</v>
      </c>
      <c r="F174" s="36">
        <v>300000</v>
      </c>
      <c r="G174" s="9" t="s">
        <v>4</v>
      </c>
    </row>
    <row r="175" spans="1:7" x14ac:dyDescent="0.4">
      <c r="C175" s="8" t="s">
        <v>99</v>
      </c>
      <c r="D175" s="42"/>
      <c r="F175" s="28"/>
    </row>
    <row r="176" spans="1:7" x14ac:dyDescent="0.4">
      <c r="A176" s="8" t="s">
        <v>235</v>
      </c>
      <c r="D176" s="42"/>
      <c r="F176" s="28"/>
    </row>
    <row r="177" spans="1:12" x14ac:dyDescent="0.4">
      <c r="A177" s="8" t="s">
        <v>100</v>
      </c>
      <c r="D177" s="42"/>
      <c r="F177" s="28"/>
    </row>
    <row r="178" spans="1:12" x14ac:dyDescent="0.4">
      <c r="A178" s="8" t="s">
        <v>236</v>
      </c>
      <c r="D178" s="42"/>
      <c r="F178" s="28"/>
    </row>
    <row r="179" spans="1:12" x14ac:dyDescent="0.4">
      <c r="C179" s="8" t="s">
        <v>327</v>
      </c>
      <c r="F179" s="28"/>
    </row>
    <row r="180" spans="1:12" x14ac:dyDescent="0.4">
      <c r="A180" s="8" t="s">
        <v>339</v>
      </c>
      <c r="F180" s="28"/>
    </row>
    <row r="181" spans="1:12" x14ac:dyDescent="0.4">
      <c r="C181" s="78" t="s">
        <v>182</v>
      </c>
      <c r="D181" s="78"/>
      <c r="E181" s="41" t="s">
        <v>5</v>
      </c>
      <c r="F181" s="36">
        <v>350000</v>
      </c>
      <c r="G181" s="41" t="s">
        <v>4</v>
      </c>
    </row>
    <row r="182" spans="1:12" x14ac:dyDescent="0.4">
      <c r="C182" s="8" t="s">
        <v>355</v>
      </c>
      <c r="E182" s="9"/>
      <c r="F182" s="27"/>
      <c r="G182" s="9"/>
    </row>
    <row r="183" spans="1:12" x14ac:dyDescent="0.4">
      <c r="A183" s="8" t="s">
        <v>356</v>
      </c>
      <c r="E183" s="9"/>
      <c r="F183" s="27"/>
      <c r="G183" s="9"/>
    </row>
    <row r="184" spans="1:12" x14ac:dyDescent="0.4">
      <c r="A184" s="8" t="s">
        <v>357</v>
      </c>
      <c r="E184" s="9"/>
      <c r="F184" s="27"/>
      <c r="G184" s="9"/>
    </row>
    <row r="185" spans="1:12" x14ac:dyDescent="0.4">
      <c r="A185" s="8" t="s">
        <v>358</v>
      </c>
      <c r="E185" s="9"/>
      <c r="F185" s="27"/>
      <c r="G185" s="9"/>
    </row>
    <row r="186" spans="1:12" x14ac:dyDescent="0.4">
      <c r="A186" s="8" t="s">
        <v>361</v>
      </c>
      <c r="E186" s="9"/>
      <c r="F186" s="27"/>
      <c r="G186" s="9"/>
    </row>
    <row r="187" spans="1:12" x14ac:dyDescent="0.4">
      <c r="A187" s="8" t="s">
        <v>359</v>
      </c>
      <c r="E187" s="9"/>
      <c r="F187" s="27"/>
      <c r="G187" s="9"/>
    </row>
    <row r="188" spans="1:12" x14ac:dyDescent="0.4">
      <c r="A188" s="8" t="s">
        <v>360</v>
      </c>
      <c r="E188" s="9"/>
      <c r="F188" s="27"/>
      <c r="G188" s="9"/>
    </row>
    <row r="189" spans="1:12" x14ac:dyDescent="0.4">
      <c r="C189" s="78" t="s">
        <v>37</v>
      </c>
      <c r="D189" s="78"/>
      <c r="E189" s="41" t="s">
        <v>5</v>
      </c>
      <c r="F189" s="36">
        <v>600000</v>
      </c>
      <c r="G189" s="41" t="s">
        <v>4</v>
      </c>
      <c r="J189" s="8" t="s">
        <v>252</v>
      </c>
      <c r="K189" s="8">
        <v>45700</v>
      </c>
      <c r="L189" s="8">
        <v>45700</v>
      </c>
    </row>
    <row r="190" spans="1:12" x14ac:dyDescent="0.4">
      <c r="C190" s="8" t="s">
        <v>101</v>
      </c>
      <c r="F190" s="28"/>
      <c r="J190" s="8" t="s">
        <v>253</v>
      </c>
      <c r="K190" s="10" t="s">
        <v>254</v>
      </c>
      <c r="L190" s="8">
        <f>3600*2</f>
        <v>7200</v>
      </c>
    </row>
    <row r="191" spans="1:12" x14ac:dyDescent="0.4">
      <c r="A191" s="8" t="s">
        <v>102</v>
      </c>
      <c r="F191" s="28"/>
      <c r="J191" s="8" t="s">
        <v>255</v>
      </c>
      <c r="K191" s="8">
        <v>3600</v>
      </c>
      <c r="L191" s="8">
        <v>3600</v>
      </c>
    </row>
    <row r="192" spans="1:12" x14ac:dyDescent="0.4">
      <c r="A192" s="7"/>
      <c r="B192" s="7"/>
      <c r="C192" s="7" t="s">
        <v>38</v>
      </c>
      <c r="D192" s="7"/>
      <c r="E192" s="9" t="s">
        <v>3</v>
      </c>
      <c r="F192" s="6">
        <f>F193+F205+F217+F226+F234+F245+F253+F261+F270+F282</f>
        <v>1040000</v>
      </c>
      <c r="G192" s="9" t="s">
        <v>4</v>
      </c>
      <c r="L192" s="8">
        <f>SUM(L189:L191)</f>
        <v>56500</v>
      </c>
    </row>
    <row r="193" spans="1:7" x14ac:dyDescent="0.4">
      <c r="C193" s="7" t="s">
        <v>39</v>
      </c>
      <c r="D193" s="7"/>
      <c r="E193" s="9" t="s">
        <v>5</v>
      </c>
      <c r="F193" s="27">
        <v>120000</v>
      </c>
      <c r="G193" s="9" t="s">
        <v>4</v>
      </c>
    </row>
    <row r="194" spans="1:7" x14ac:dyDescent="0.4">
      <c r="C194" s="8" t="s">
        <v>369</v>
      </c>
      <c r="F194" s="28"/>
    </row>
    <row r="195" spans="1:7" x14ac:dyDescent="0.4">
      <c r="A195" s="8" t="s">
        <v>370</v>
      </c>
      <c r="F195" s="28"/>
    </row>
    <row r="196" spans="1:7" x14ac:dyDescent="0.4">
      <c r="A196" s="8" t="s">
        <v>371</v>
      </c>
      <c r="F196" s="28"/>
    </row>
    <row r="197" spans="1:7" x14ac:dyDescent="0.4">
      <c r="A197" s="8" t="s">
        <v>372</v>
      </c>
      <c r="F197" s="28"/>
    </row>
    <row r="198" spans="1:7" x14ac:dyDescent="0.4">
      <c r="A198" s="8" t="s">
        <v>373</v>
      </c>
      <c r="F198" s="28"/>
    </row>
    <row r="199" spans="1:7" x14ac:dyDescent="0.4">
      <c r="A199" s="8" t="s">
        <v>374</v>
      </c>
      <c r="F199" s="28"/>
    </row>
    <row r="200" spans="1:7" x14ac:dyDescent="0.4">
      <c r="A200" s="8" t="s">
        <v>375</v>
      </c>
      <c r="F200" s="28"/>
    </row>
    <row r="201" spans="1:7" x14ac:dyDescent="0.4">
      <c r="A201" s="8" t="s">
        <v>376</v>
      </c>
      <c r="F201" s="28"/>
    </row>
    <row r="202" spans="1:7" x14ac:dyDescent="0.4">
      <c r="A202" s="8" t="s">
        <v>377</v>
      </c>
      <c r="F202" s="28"/>
    </row>
    <row r="203" spans="1:7" x14ac:dyDescent="0.4">
      <c r="A203" s="8" t="s">
        <v>393</v>
      </c>
      <c r="F203" s="28"/>
    </row>
    <row r="204" spans="1:7" x14ac:dyDescent="0.4">
      <c r="A204" s="8" t="s">
        <v>343</v>
      </c>
      <c r="F204" s="28"/>
    </row>
    <row r="205" spans="1:7" x14ac:dyDescent="0.4">
      <c r="C205" s="7" t="s">
        <v>40</v>
      </c>
      <c r="D205" s="7"/>
      <c r="E205" s="9" t="s">
        <v>5</v>
      </c>
      <c r="F205" s="27">
        <v>20000</v>
      </c>
      <c r="G205" s="9" t="s">
        <v>4</v>
      </c>
    </row>
    <row r="206" spans="1:7" x14ac:dyDescent="0.4">
      <c r="C206" s="8" t="s">
        <v>378</v>
      </c>
      <c r="F206" s="28"/>
    </row>
    <row r="207" spans="1:7" x14ac:dyDescent="0.4">
      <c r="A207" s="8" t="s">
        <v>370</v>
      </c>
      <c r="F207" s="28"/>
    </row>
    <row r="208" spans="1:7" x14ac:dyDescent="0.4">
      <c r="A208" s="8" t="s">
        <v>379</v>
      </c>
      <c r="F208" s="28"/>
    </row>
    <row r="209" spans="1:7" x14ac:dyDescent="0.4">
      <c r="A209" s="8" t="s">
        <v>380</v>
      </c>
      <c r="F209" s="28"/>
    </row>
    <row r="210" spans="1:7" x14ac:dyDescent="0.4">
      <c r="A210" s="8" t="s">
        <v>381</v>
      </c>
      <c r="F210" s="28"/>
    </row>
    <row r="211" spans="1:7" x14ac:dyDescent="0.4">
      <c r="A211" s="8" t="s">
        <v>382</v>
      </c>
      <c r="F211" s="28"/>
    </row>
    <row r="212" spans="1:7" x14ac:dyDescent="0.4">
      <c r="A212" s="8" t="s">
        <v>383</v>
      </c>
      <c r="F212" s="28"/>
    </row>
    <row r="213" spans="1:7" x14ac:dyDescent="0.4">
      <c r="A213" s="8" t="s">
        <v>384</v>
      </c>
      <c r="F213" s="28"/>
    </row>
    <row r="214" spans="1:7" x14ac:dyDescent="0.4">
      <c r="A214" s="8" t="s">
        <v>394</v>
      </c>
      <c r="F214" s="28"/>
    </row>
    <row r="215" spans="1:7" x14ac:dyDescent="0.4">
      <c r="A215" s="8" t="s">
        <v>341</v>
      </c>
      <c r="F215" s="28"/>
    </row>
    <row r="216" spans="1:7" x14ac:dyDescent="0.4">
      <c r="A216" s="43" t="s">
        <v>340</v>
      </c>
      <c r="F216" s="28"/>
    </row>
    <row r="217" spans="1:7" x14ac:dyDescent="0.4">
      <c r="C217" s="7" t="s">
        <v>41</v>
      </c>
      <c r="D217" s="7"/>
      <c r="E217" s="9" t="s">
        <v>5</v>
      </c>
      <c r="F217" s="36">
        <v>100000</v>
      </c>
      <c r="G217" s="9" t="s">
        <v>4</v>
      </c>
    </row>
    <row r="218" spans="1:7" x14ac:dyDescent="0.4">
      <c r="C218" s="8" t="s">
        <v>385</v>
      </c>
      <c r="D218" s="7"/>
      <c r="E218" s="9"/>
      <c r="F218" s="27"/>
      <c r="G218" s="9"/>
    </row>
    <row r="219" spans="1:7" x14ac:dyDescent="0.4">
      <c r="A219" s="8" t="s">
        <v>386</v>
      </c>
      <c r="C219" s="7"/>
      <c r="D219" s="7"/>
      <c r="E219" s="9"/>
      <c r="F219" s="27"/>
      <c r="G219" s="9"/>
    </row>
    <row r="220" spans="1:7" x14ac:dyDescent="0.4">
      <c r="A220" s="8" t="s">
        <v>387</v>
      </c>
      <c r="C220" s="7"/>
      <c r="D220" s="7"/>
      <c r="E220" s="9"/>
      <c r="F220" s="27"/>
      <c r="G220" s="9"/>
    </row>
    <row r="221" spans="1:7" x14ac:dyDescent="0.4">
      <c r="A221" s="8" t="s">
        <v>388</v>
      </c>
      <c r="C221" s="7"/>
      <c r="D221" s="7"/>
      <c r="E221" s="9"/>
      <c r="F221" s="27"/>
      <c r="G221" s="9"/>
    </row>
    <row r="222" spans="1:7" x14ac:dyDescent="0.4">
      <c r="A222" s="8" t="s">
        <v>389</v>
      </c>
      <c r="C222" s="7"/>
      <c r="D222" s="7"/>
      <c r="E222" s="9"/>
      <c r="F222" s="27"/>
      <c r="G222" s="9"/>
    </row>
    <row r="223" spans="1:7" x14ac:dyDescent="0.4">
      <c r="A223" s="8" t="s">
        <v>390</v>
      </c>
      <c r="C223" s="7"/>
      <c r="D223" s="7"/>
      <c r="E223" s="9"/>
      <c r="F223" s="27"/>
      <c r="G223" s="9"/>
    </row>
    <row r="224" spans="1:7" x14ac:dyDescent="0.4">
      <c r="A224" s="8" t="s">
        <v>391</v>
      </c>
      <c r="C224" s="7"/>
      <c r="D224" s="7"/>
      <c r="E224" s="9"/>
      <c r="F224" s="27"/>
      <c r="G224" s="9"/>
    </row>
    <row r="225" spans="1:12" x14ac:dyDescent="0.4">
      <c r="A225" s="40" t="s">
        <v>392</v>
      </c>
      <c r="D225" s="7"/>
      <c r="E225" s="9"/>
      <c r="F225" s="27"/>
      <c r="G225" s="9"/>
    </row>
    <row r="226" spans="1:12" x14ac:dyDescent="0.4">
      <c r="C226" s="78" t="s">
        <v>42</v>
      </c>
      <c r="D226" s="78"/>
      <c r="E226" s="41" t="s">
        <v>5</v>
      </c>
      <c r="F226" s="36">
        <v>60000</v>
      </c>
      <c r="G226" s="41" t="s">
        <v>4</v>
      </c>
    </row>
    <row r="227" spans="1:12" x14ac:dyDescent="0.4">
      <c r="C227" s="8" t="s">
        <v>400</v>
      </c>
      <c r="D227" s="7"/>
      <c r="E227" s="9"/>
      <c r="F227" s="27"/>
      <c r="G227" s="9"/>
    </row>
    <row r="228" spans="1:12" x14ac:dyDescent="0.4">
      <c r="A228" s="8" t="s">
        <v>396</v>
      </c>
      <c r="C228" s="7"/>
      <c r="D228" s="7"/>
      <c r="E228" s="9"/>
      <c r="F228" s="27"/>
      <c r="G228" s="9"/>
    </row>
    <row r="229" spans="1:12" x14ac:dyDescent="0.4">
      <c r="A229" s="8" t="s">
        <v>397</v>
      </c>
      <c r="C229" s="7"/>
      <c r="D229" s="7"/>
      <c r="E229" s="9"/>
      <c r="F229" s="27"/>
      <c r="G229" s="9"/>
    </row>
    <row r="230" spans="1:12" x14ac:dyDescent="0.4">
      <c r="A230" s="8" t="s">
        <v>398</v>
      </c>
      <c r="C230" s="7"/>
      <c r="D230" s="7"/>
      <c r="E230" s="9"/>
      <c r="F230" s="27"/>
      <c r="G230" s="9"/>
    </row>
    <row r="231" spans="1:12" x14ac:dyDescent="0.4">
      <c r="A231" s="8" t="s">
        <v>399</v>
      </c>
      <c r="C231" s="7"/>
      <c r="D231" s="7"/>
      <c r="E231" s="9"/>
      <c r="F231" s="27"/>
      <c r="G231" s="9"/>
    </row>
    <row r="232" spans="1:12" x14ac:dyDescent="0.4">
      <c r="A232" s="8" t="s">
        <v>395</v>
      </c>
      <c r="C232" s="7"/>
      <c r="D232" s="7"/>
      <c r="E232" s="9"/>
      <c r="F232" s="27"/>
      <c r="G232" s="9"/>
    </row>
    <row r="233" spans="1:12" x14ac:dyDescent="0.4">
      <c r="A233" s="8" t="s">
        <v>340</v>
      </c>
      <c r="C233" s="7"/>
      <c r="D233" s="7"/>
      <c r="E233" s="9"/>
      <c r="F233" s="27"/>
      <c r="G233" s="9"/>
    </row>
    <row r="234" spans="1:12" x14ac:dyDescent="0.4">
      <c r="C234" s="7" t="s">
        <v>43</v>
      </c>
      <c r="D234" s="7"/>
      <c r="E234" s="9" t="s">
        <v>5</v>
      </c>
      <c r="F234" s="27">
        <v>70000</v>
      </c>
      <c r="G234" s="9" t="s">
        <v>4</v>
      </c>
      <c r="J234" s="8" t="s">
        <v>247</v>
      </c>
      <c r="K234" s="10" t="s">
        <v>248</v>
      </c>
      <c r="L234" s="8">
        <f>45700*2</f>
        <v>91400</v>
      </c>
    </row>
    <row r="235" spans="1:12" x14ac:dyDescent="0.4">
      <c r="C235" s="8" t="s">
        <v>401</v>
      </c>
      <c r="D235" s="7"/>
      <c r="E235" s="9"/>
      <c r="F235" s="27"/>
      <c r="G235" s="9"/>
      <c r="K235" s="10"/>
    </row>
    <row r="236" spans="1:12" x14ac:dyDescent="0.4">
      <c r="A236" s="8" t="s">
        <v>402</v>
      </c>
      <c r="C236" s="7"/>
      <c r="D236" s="7"/>
      <c r="E236" s="9"/>
      <c r="F236" s="27"/>
      <c r="G236" s="9"/>
      <c r="K236" s="10"/>
    </row>
    <row r="237" spans="1:12" x14ac:dyDescent="0.4">
      <c r="A237" s="8" t="s">
        <v>403</v>
      </c>
      <c r="C237" s="7"/>
      <c r="D237" s="7"/>
      <c r="E237" s="9"/>
      <c r="F237" s="27"/>
      <c r="G237" s="9"/>
      <c r="K237" s="10"/>
    </row>
    <row r="238" spans="1:12" x14ac:dyDescent="0.4">
      <c r="A238" s="8" t="s">
        <v>404</v>
      </c>
      <c r="C238" s="7"/>
      <c r="D238" s="7"/>
      <c r="E238" s="9"/>
      <c r="F238" s="27"/>
      <c r="G238" s="9"/>
      <c r="K238" s="10"/>
    </row>
    <row r="239" spans="1:12" x14ac:dyDescent="0.4">
      <c r="A239" s="8" t="s">
        <v>375</v>
      </c>
      <c r="C239" s="7"/>
      <c r="D239" s="7"/>
      <c r="E239" s="9"/>
      <c r="F239" s="27"/>
      <c r="G239" s="9"/>
      <c r="K239" s="10"/>
    </row>
    <row r="240" spans="1:12" x14ac:dyDescent="0.4">
      <c r="A240" s="8" t="s">
        <v>405</v>
      </c>
      <c r="C240" s="7"/>
      <c r="D240" s="7"/>
      <c r="E240" s="9"/>
      <c r="F240" s="27"/>
      <c r="G240" s="9"/>
      <c r="K240" s="10"/>
    </row>
    <row r="241" spans="1:12" x14ac:dyDescent="0.4">
      <c r="A241" s="8" t="s">
        <v>406</v>
      </c>
      <c r="C241" s="7"/>
      <c r="D241" s="7"/>
      <c r="E241" s="9"/>
      <c r="F241" s="27"/>
      <c r="G241" s="9"/>
      <c r="K241" s="10"/>
    </row>
    <row r="242" spans="1:12" x14ac:dyDescent="0.4">
      <c r="A242" s="8" t="s">
        <v>407</v>
      </c>
      <c r="D242" s="7"/>
      <c r="E242" s="9"/>
      <c r="F242" s="27"/>
      <c r="G242" s="9"/>
      <c r="J242" s="8" t="s">
        <v>249</v>
      </c>
      <c r="K242" s="10" t="s">
        <v>250</v>
      </c>
      <c r="L242" s="8">
        <f>37200*2</f>
        <v>74400</v>
      </c>
    </row>
    <row r="243" spans="1:12" x14ac:dyDescent="0.4">
      <c r="A243" s="8" t="s">
        <v>408</v>
      </c>
      <c r="D243" s="7"/>
      <c r="E243" s="9"/>
      <c r="F243" s="27"/>
      <c r="G243" s="9"/>
      <c r="J243" s="8" t="s">
        <v>251</v>
      </c>
      <c r="K243" s="10">
        <v>43700</v>
      </c>
      <c r="L243" s="8">
        <v>43700</v>
      </c>
    </row>
    <row r="244" spans="1:12" x14ac:dyDescent="0.4">
      <c r="A244" s="8" t="s">
        <v>342</v>
      </c>
      <c r="D244" s="7"/>
      <c r="E244" s="9"/>
      <c r="F244" s="27"/>
      <c r="G244" s="9"/>
      <c r="K244" s="10"/>
    </row>
    <row r="245" spans="1:12" x14ac:dyDescent="0.4">
      <c r="C245" s="7" t="s">
        <v>61</v>
      </c>
      <c r="D245" s="7"/>
      <c r="E245" s="9" t="s">
        <v>5</v>
      </c>
      <c r="F245" s="27">
        <v>550000</v>
      </c>
      <c r="G245" s="9" t="s">
        <v>4</v>
      </c>
      <c r="J245" s="8" t="s">
        <v>252</v>
      </c>
      <c r="K245" s="8">
        <v>45700</v>
      </c>
      <c r="L245" s="8">
        <v>45700</v>
      </c>
    </row>
    <row r="246" spans="1:12" x14ac:dyDescent="0.4">
      <c r="C246" s="8" t="s">
        <v>364</v>
      </c>
      <c r="D246" s="7"/>
      <c r="E246" s="9"/>
      <c r="F246" s="27"/>
      <c r="G246" s="9"/>
      <c r="J246" s="8" t="s">
        <v>253</v>
      </c>
      <c r="K246" s="10" t="s">
        <v>254</v>
      </c>
      <c r="L246" s="8">
        <f>3600*2</f>
        <v>7200</v>
      </c>
    </row>
    <row r="247" spans="1:12" x14ac:dyDescent="0.4">
      <c r="A247" s="8" t="s">
        <v>365</v>
      </c>
      <c r="C247" s="7"/>
      <c r="D247" s="7"/>
      <c r="E247" s="9"/>
      <c r="F247" s="27"/>
      <c r="G247" s="9"/>
      <c r="J247" s="8" t="s">
        <v>255</v>
      </c>
      <c r="K247" s="8">
        <v>3600</v>
      </c>
      <c r="L247" s="8">
        <v>3600</v>
      </c>
    </row>
    <row r="248" spans="1:12" x14ac:dyDescent="0.4">
      <c r="A248" s="8" t="s">
        <v>366</v>
      </c>
      <c r="C248" s="7"/>
      <c r="D248" s="7"/>
      <c r="E248" s="9"/>
      <c r="F248" s="27"/>
      <c r="G248" s="9"/>
    </row>
    <row r="249" spans="1:12" x14ac:dyDescent="0.4">
      <c r="A249" s="8" t="s">
        <v>367</v>
      </c>
      <c r="C249" s="7"/>
      <c r="D249" s="7"/>
      <c r="E249" s="9"/>
      <c r="F249" s="27"/>
      <c r="G249" s="9"/>
    </row>
    <row r="250" spans="1:12" x14ac:dyDescent="0.4">
      <c r="A250" s="8" t="s">
        <v>368</v>
      </c>
      <c r="C250" s="7"/>
      <c r="D250" s="7"/>
      <c r="E250" s="9"/>
      <c r="F250" s="27"/>
      <c r="G250" s="9"/>
    </row>
    <row r="251" spans="1:12" x14ac:dyDescent="0.4">
      <c r="A251" s="8" t="s">
        <v>409</v>
      </c>
      <c r="C251" s="7"/>
      <c r="D251" s="7"/>
      <c r="E251" s="9"/>
      <c r="F251" s="27"/>
      <c r="G251" s="9"/>
    </row>
    <row r="252" spans="1:12" x14ac:dyDescent="0.4">
      <c r="A252" s="8" t="s">
        <v>410</v>
      </c>
      <c r="C252" s="7"/>
      <c r="D252" s="7"/>
      <c r="E252" s="9"/>
      <c r="F252" s="27"/>
      <c r="G252" s="9"/>
    </row>
    <row r="253" spans="1:12" x14ac:dyDescent="0.4">
      <c r="C253" s="7" t="s">
        <v>44</v>
      </c>
      <c r="D253" s="7"/>
      <c r="E253" s="9" t="s">
        <v>5</v>
      </c>
      <c r="F253" s="27">
        <v>10000</v>
      </c>
      <c r="G253" s="9" t="s">
        <v>4</v>
      </c>
    </row>
    <row r="254" spans="1:12" x14ac:dyDescent="0.4">
      <c r="C254" s="8" t="s">
        <v>411</v>
      </c>
      <c r="D254" s="7"/>
      <c r="E254" s="9"/>
      <c r="F254" s="27"/>
      <c r="G254" s="9"/>
    </row>
    <row r="255" spans="1:12" x14ac:dyDescent="0.4">
      <c r="A255" s="8" t="s">
        <v>412</v>
      </c>
      <c r="C255" s="7"/>
      <c r="D255" s="7"/>
      <c r="E255" s="9"/>
      <c r="F255" s="27"/>
      <c r="G255" s="9"/>
    </row>
    <row r="256" spans="1:12" x14ac:dyDescent="0.4">
      <c r="A256" s="8" t="s">
        <v>413</v>
      </c>
      <c r="C256" s="7"/>
      <c r="D256" s="7"/>
      <c r="E256" s="9"/>
      <c r="F256" s="27"/>
      <c r="G256" s="9"/>
    </row>
    <row r="257" spans="1:7" x14ac:dyDescent="0.4">
      <c r="A257" s="8" t="s">
        <v>414</v>
      </c>
      <c r="C257" s="7"/>
      <c r="D257" s="7"/>
      <c r="E257" s="9"/>
      <c r="F257" s="27"/>
      <c r="G257" s="9"/>
    </row>
    <row r="258" spans="1:7" x14ac:dyDescent="0.4">
      <c r="A258" s="8" t="s">
        <v>415</v>
      </c>
      <c r="C258" s="7"/>
      <c r="D258" s="7"/>
      <c r="E258" s="9"/>
      <c r="F258" s="27"/>
      <c r="G258" s="9"/>
    </row>
    <row r="259" spans="1:7" x14ac:dyDescent="0.4">
      <c r="A259" s="8" t="s">
        <v>416</v>
      </c>
      <c r="C259" s="7"/>
      <c r="D259" s="7"/>
      <c r="E259" s="9"/>
      <c r="F259" s="27"/>
      <c r="G259" s="9"/>
    </row>
    <row r="260" spans="1:7" x14ac:dyDescent="0.4">
      <c r="A260" s="8" t="s">
        <v>410</v>
      </c>
      <c r="D260" s="7"/>
      <c r="E260" s="9"/>
      <c r="F260" s="27"/>
      <c r="G260" s="9"/>
    </row>
    <row r="261" spans="1:7" x14ac:dyDescent="0.4">
      <c r="C261" s="7" t="s">
        <v>66</v>
      </c>
      <c r="D261" s="7"/>
      <c r="E261" s="9" t="s">
        <v>5</v>
      </c>
      <c r="F261" s="27">
        <v>5000</v>
      </c>
      <c r="G261" s="9" t="s">
        <v>4</v>
      </c>
    </row>
    <row r="262" spans="1:7" x14ac:dyDescent="0.4">
      <c r="C262" s="8" t="s">
        <v>417</v>
      </c>
      <c r="D262" s="7"/>
      <c r="E262" s="9"/>
      <c r="F262" s="27"/>
      <c r="G262" s="9"/>
    </row>
    <row r="263" spans="1:7" x14ac:dyDescent="0.4">
      <c r="A263" s="8" t="s">
        <v>418</v>
      </c>
      <c r="C263" s="7"/>
      <c r="D263" s="7"/>
      <c r="E263" s="9"/>
      <c r="F263" s="27"/>
      <c r="G263" s="9"/>
    </row>
    <row r="264" spans="1:7" x14ac:dyDescent="0.4">
      <c r="A264" s="8" t="s">
        <v>419</v>
      </c>
      <c r="C264" s="7"/>
      <c r="D264" s="7"/>
      <c r="E264" s="9"/>
      <c r="F264" s="27"/>
      <c r="G264" s="9"/>
    </row>
    <row r="265" spans="1:7" x14ac:dyDescent="0.4">
      <c r="A265" s="8" t="s">
        <v>420</v>
      </c>
      <c r="C265" s="7"/>
      <c r="D265" s="7"/>
      <c r="E265" s="9"/>
      <c r="F265" s="27"/>
      <c r="G265" s="9"/>
    </row>
    <row r="266" spans="1:7" x14ac:dyDescent="0.4">
      <c r="A266" s="8" t="s">
        <v>421</v>
      </c>
      <c r="C266" s="7"/>
      <c r="D266" s="7"/>
      <c r="E266" s="9"/>
      <c r="F266" s="27"/>
      <c r="G266" s="9"/>
    </row>
    <row r="267" spans="1:7" x14ac:dyDescent="0.4">
      <c r="A267" s="8" t="s">
        <v>422</v>
      </c>
      <c r="C267" s="7"/>
      <c r="D267" s="7"/>
      <c r="E267" s="9"/>
      <c r="F267" s="27"/>
      <c r="G267" s="9"/>
    </row>
    <row r="268" spans="1:7" x14ac:dyDescent="0.4">
      <c r="A268" s="8" t="s">
        <v>423</v>
      </c>
      <c r="C268" s="7"/>
      <c r="D268" s="7"/>
      <c r="E268" s="9"/>
      <c r="F268" s="27"/>
      <c r="G268" s="9"/>
    </row>
    <row r="269" spans="1:7" x14ac:dyDescent="0.4">
      <c r="A269" s="8" t="s">
        <v>424</v>
      </c>
      <c r="C269" s="7"/>
      <c r="D269" s="7"/>
      <c r="E269" s="9"/>
      <c r="F269" s="27"/>
      <c r="G269" s="9"/>
    </row>
    <row r="270" spans="1:7" x14ac:dyDescent="0.4">
      <c r="C270" s="7" t="s">
        <v>46</v>
      </c>
      <c r="D270" s="7"/>
      <c r="E270" s="9" t="s">
        <v>5</v>
      </c>
      <c r="F270" s="27">
        <v>100000</v>
      </c>
      <c r="G270" s="9" t="s">
        <v>4</v>
      </c>
    </row>
    <row r="271" spans="1:7" x14ac:dyDescent="0.4">
      <c r="C271" s="8" t="s">
        <v>426</v>
      </c>
      <c r="D271" s="7"/>
      <c r="E271" s="9"/>
      <c r="F271" s="27"/>
      <c r="G271" s="9"/>
    </row>
    <row r="272" spans="1:7" x14ac:dyDescent="0.4">
      <c r="A272" s="8" t="s">
        <v>386</v>
      </c>
      <c r="C272" s="7"/>
      <c r="D272" s="7"/>
      <c r="E272" s="9"/>
      <c r="F272" s="27"/>
      <c r="G272" s="9"/>
    </row>
    <row r="273" spans="1:7" x14ac:dyDescent="0.4">
      <c r="A273" s="8" t="s">
        <v>427</v>
      </c>
      <c r="C273" s="7"/>
      <c r="D273" s="7"/>
      <c r="E273" s="9"/>
      <c r="F273" s="27"/>
      <c r="G273" s="9"/>
    </row>
    <row r="274" spans="1:7" x14ac:dyDescent="0.4">
      <c r="A274" s="8" t="s">
        <v>428</v>
      </c>
      <c r="C274" s="7"/>
      <c r="D274" s="7"/>
      <c r="E274" s="9"/>
      <c r="F274" s="27"/>
      <c r="G274" s="9"/>
    </row>
    <row r="275" spans="1:7" x14ac:dyDescent="0.4">
      <c r="A275" s="8" t="s">
        <v>429</v>
      </c>
      <c r="C275" s="7"/>
      <c r="D275" s="7"/>
      <c r="E275" s="9"/>
      <c r="F275" s="27"/>
      <c r="G275" s="9"/>
    </row>
    <row r="276" spans="1:7" x14ac:dyDescent="0.4">
      <c r="A276" s="8" t="s">
        <v>430</v>
      </c>
      <c r="C276" s="7"/>
      <c r="D276" s="7"/>
      <c r="E276" s="9"/>
      <c r="F276" s="27"/>
      <c r="G276" s="9"/>
    </row>
    <row r="277" spans="1:7" x14ac:dyDescent="0.4">
      <c r="A277" s="8" t="s">
        <v>431</v>
      </c>
      <c r="C277" s="7"/>
      <c r="D277" s="7"/>
      <c r="E277" s="9"/>
      <c r="F277" s="27"/>
      <c r="G277" s="9"/>
    </row>
    <row r="278" spans="1:7" x14ac:dyDescent="0.4">
      <c r="A278" s="8" t="s">
        <v>432</v>
      </c>
      <c r="C278" s="7"/>
      <c r="D278" s="7"/>
      <c r="E278" s="9"/>
      <c r="F278" s="27"/>
      <c r="G278" s="9"/>
    </row>
    <row r="279" spans="1:7" x14ac:dyDescent="0.4">
      <c r="A279" s="8" t="s">
        <v>433</v>
      </c>
      <c r="C279" s="7"/>
      <c r="D279" s="7"/>
      <c r="E279" s="9"/>
      <c r="F279" s="27"/>
      <c r="G279" s="9"/>
    </row>
    <row r="280" spans="1:7" x14ac:dyDescent="0.4">
      <c r="A280" s="8" t="s">
        <v>434</v>
      </c>
      <c r="D280" s="7"/>
      <c r="E280" s="9"/>
      <c r="F280" s="27"/>
      <c r="G280" s="9"/>
    </row>
    <row r="281" spans="1:7" x14ac:dyDescent="0.4">
      <c r="A281" s="8" t="s">
        <v>344</v>
      </c>
      <c r="D281" s="7"/>
      <c r="E281" s="9"/>
      <c r="F281" s="27"/>
      <c r="G281" s="9"/>
    </row>
    <row r="282" spans="1:7" x14ac:dyDescent="0.4">
      <c r="C282" s="7" t="s">
        <v>47</v>
      </c>
      <c r="D282" s="7"/>
      <c r="E282" s="9" t="s">
        <v>5</v>
      </c>
      <c r="F282" s="27">
        <v>5000</v>
      </c>
      <c r="G282" s="9" t="s">
        <v>4</v>
      </c>
    </row>
    <row r="283" spans="1:7" x14ac:dyDescent="0.4">
      <c r="C283" s="8" t="s">
        <v>104</v>
      </c>
      <c r="D283" s="7"/>
      <c r="E283" s="9"/>
      <c r="F283" s="27"/>
      <c r="G283" s="9"/>
    </row>
    <row r="284" spans="1:7" x14ac:dyDescent="0.4">
      <c r="A284" s="8" t="s">
        <v>435</v>
      </c>
      <c r="C284" s="7"/>
      <c r="D284" s="7"/>
      <c r="E284" s="9"/>
      <c r="F284" s="27"/>
      <c r="G284" s="9"/>
    </row>
    <row r="285" spans="1:7" x14ac:dyDescent="0.4">
      <c r="A285" s="8" t="s">
        <v>678</v>
      </c>
      <c r="C285" s="7"/>
      <c r="D285" s="7"/>
      <c r="E285" s="9"/>
      <c r="F285" s="27"/>
      <c r="G285" s="9"/>
    </row>
    <row r="286" spans="1:7" x14ac:dyDescent="0.4">
      <c r="A286" s="8" t="s">
        <v>343</v>
      </c>
      <c r="C286" s="7"/>
      <c r="D286" s="7"/>
      <c r="E286" s="9"/>
      <c r="F286" s="27"/>
      <c r="G286" s="9"/>
    </row>
    <row r="287" spans="1:7" x14ac:dyDescent="0.4">
      <c r="C287" s="7" t="s">
        <v>48</v>
      </c>
      <c r="E287" s="9" t="s">
        <v>3</v>
      </c>
      <c r="F287" s="6">
        <f>F288+F291+F294+F297+F300</f>
        <v>600000</v>
      </c>
      <c r="G287" s="9" t="s">
        <v>4</v>
      </c>
    </row>
    <row r="288" spans="1:7" x14ac:dyDescent="0.4">
      <c r="C288" s="7" t="s">
        <v>49</v>
      </c>
      <c r="D288" s="7"/>
      <c r="E288" s="9" t="s">
        <v>5</v>
      </c>
      <c r="F288" s="27">
        <v>450000</v>
      </c>
      <c r="G288" s="9" t="s">
        <v>4</v>
      </c>
    </row>
    <row r="289" spans="1:7" x14ac:dyDescent="0.4">
      <c r="C289" s="8" t="s">
        <v>264</v>
      </c>
      <c r="D289" s="7"/>
      <c r="E289" s="9"/>
      <c r="F289" s="27"/>
      <c r="G289" s="9"/>
    </row>
    <row r="290" spans="1:7" x14ac:dyDescent="0.4">
      <c r="A290" s="8" t="s">
        <v>265</v>
      </c>
      <c r="D290" s="7"/>
      <c r="E290" s="9"/>
      <c r="F290" s="27"/>
      <c r="G290" s="9"/>
    </row>
    <row r="291" spans="1:7" x14ac:dyDescent="0.4">
      <c r="C291" s="7" t="s">
        <v>50</v>
      </c>
      <c r="D291" s="7"/>
      <c r="E291" s="9" t="s">
        <v>5</v>
      </c>
      <c r="F291" s="27">
        <v>20000</v>
      </c>
      <c r="G291" s="9" t="s">
        <v>4</v>
      </c>
    </row>
    <row r="292" spans="1:7" x14ac:dyDescent="0.4">
      <c r="C292" s="8" t="s">
        <v>105</v>
      </c>
      <c r="D292" s="7"/>
      <c r="E292" s="9"/>
      <c r="F292" s="27"/>
      <c r="G292" s="9"/>
    </row>
    <row r="293" spans="1:7" x14ac:dyDescent="0.4">
      <c r="A293" s="8" t="s">
        <v>106</v>
      </c>
      <c r="C293" s="7"/>
      <c r="D293" s="7"/>
      <c r="E293" s="9"/>
      <c r="F293" s="27"/>
      <c r="G293" s="9"/>
    </row>
    <row r="294" spans="1:7" x14ac:dyDescent="0.4">
      <c r="C294" s="7" t="s">
        <v>51</v>
      </c>
      <c r="D294" s="7"/>
      <c r="E294" s="9" t="s">
        <v>5</v>
      </c>
      <c r="F294" s="27">
        <v>35000</v>
      </c>
      <c r="G294" s="9" t="s">
        <v>4</v>
      </c>
    </row>
    <row r="295" spans="1:7" x14ac:dyDescent="0.4">
      <c r="C295" s="8" t="s">
        <v>107</v>
      </c>
      <c r="D295" s="7"/>
      <c r="E295" s="9"/>
      <c r="F295" s="27"/>
      <c r="G295" s="9"/>
    </row>
    <row r="296" spans="1:7" x14ac:dyDescent="0.4">
      <c r="A296" s="8" t="s">
        <v>108</v>
      </c>
      <c r="D296" s="7"/>
      <c r="E296" s="9"/>
      <c r="F296" s="27"/>
      <c r="G296" s="9"/>
    </row>
    <row r="297" spans="1:7" x14ac:dyDescent="0.4">
      <c r="C297" s="7" t="s">
        <v>52</v>
      </c>
      <c r="E297" s="9" t="s">
        <v>5</v>
      </c>
      <c r="F297" s="27">
        <v>20000</v>
      </c>
      <c r="G297" s="9" t="s">
        <v>4</v>
      </c>
    </row>
    <row r="298" spans="1:7" x14ac:dyDescent="0.4">
      <c r="C298" s="8" t="s">
        <v>109</v>
      </c>
      <c r="E298" s="9"/>
      <c r="F298" s="27"/>
      <c r="G298" s="9"/>
    </row>
    <row r="299" spans="1:7" x14ac:dyDescent="0.4">
      <c r="A299" s="8" t="s">
        <v>110</v>
      </c>
      <c r="C299" s="7"/>
      <c r="E299" s="9"/>
      <c r="F299" s="27"/>
      <c r="G299" s="9"/>
    </row>
    <row r="300" spans="1:7" x14ac:dyDescent="0.4">
      <c r="C300" s="7" t="s">
        <v>53</v>
      </c>
      <c r="E300" s="9" t="s">
        <v>5</v>
      </c>
      <c r="F300" s="27">
        <v>75000</v>
      </c>
      <c r="G300" s="9" t="s">
        <v>4</v>
      </c>
    </row>
    <row r="301" spans="1:7" x14ac:dyDescent="0.4">
      <c r="C301" s="8" t="s">
        <v>111</v>
      </c>
      <c r="E301" s="9"/>
      <c r="F301" s="27"/>
      <c r="G301" s="9"/>
    </row>
    <row r="302" spans="1:7" x14ac:dyDescent="0.4">
      <c r="A302" s="8" t="s">
        <v>112</v>
      </c>
      <c r="E302" s="9"/>
      <c r="F302" s="27"/>
      <c r="G302" s="9"/>
    </row>
    <row r="303" spans="1:7" x14ac:dyDescent="0.4">
      <c r="A303" s="8" t="s">
        <v>113</v>
      </c>
      <c r="E303" s="9"/>
      <c r="F303" s="27"/>
      <c r="G303" s="9"/>
    </row>
    <row r="304" spans="1:7" x14ac:dyDescent="0.4">
      <c r="B304" s="7" t="s">
        <v>54</v>
      </c>
      <c r="E304" s="9" t="s">
        <v>3</v>
      </c>
      <c r="F304" s="6">
        <f>F305</f>
        <v>129400</v>
      </c>
      <c r="G304" s="9" t="s">
        <v>4</v>
      </c>
    </row>
    <row r="305" spans="1:7" x14ac:dyDescent="0.4">
      <c r="B305" s="7"/>
      <c r="C305" s="7" t="s">
        <v>56</v>
      </c>
      <c r="E305" s="9" t="s">
        <v>3</v>
      </c>
      <c r="F305" s="6">
        <f>F306+F320+F366</f>
        <v>129400</v>
      </c>
      <c r="G305" s="9" t="s">
        <v>4</v>
      </c>
    </row>
    <row r="306" spans="1:7" x14ac:dyDescent="0.4">
      <c r="B306" s="7"/>
      <c r="C306" s="7" t="s">
        <v>213</v>
      </c>
      <c r="E306" s="9" t="s">
        <v>3</v>
      </c>
      <c r="F306" s="6">
        <f>F307</f>
        <v>13500</v>
      </c>
      <c r="G306" s="9" t="s">
        <v>4</v>
      </c>
    </row>
    <row r="307" spans="1:7" x14ac:dyDescent="0.4">
      <c r="B307" s="7"/>
      <c r="C307" s="7" t="s">
        <v>825</v>
      </c>
      <c r="E307" s="9" t="s">
        <v>5</v>
      </c>
      <c r="F307" s="6">
        <v>13500</v>
      </c>
      <c r="G307" s="9" t="s">
        <v>4</v>
      </c>
    </row>
    <row r="308" spans="1:7" x14ac:dyDescent="0.4">
      <c r="B308" s="7"/>
      <c r="C308" s="8" t="s">
        <v>938</v>
      </c>
      <c r="E308" s="9"/>
      <c r="F308" s="6"/>
      <c r="G308" s="9"/>
    </row>
    <row r="309" spans="1:7" x14ac:dyDescent="0.4">
      <c r="A309" s="8" t="s">
        <v>834</v>
      </c>
      <c r="B309" s="7"/>
      <c r="E309" s="9"/>
      <c r="F309" s="6"/>
      <c r="G309" s="9"/>
    </row>
    <row r="310" spans="1:7" x14ac:dyDescent="0.4">
      <c r="B310" s="7"/>
      <c r="C310" s="8" t="s">
        <v>826</v>
      </c>
      <c r="E310" s="9"/>
      <c r="F310" s="6"/>
      <c r="G310" s="9"/>
    </row>
    <row r="311" spans="1:7" x14ac:dyDescent="0.4">
      <c r="B311" s="7"/>
      <c r="C311" s="8" t="s">
        <v>827</v>
      </c>
      <c r="E311" s="9"/>
      <c r="F311" s="6"/>
      <c r="G311" s="9"/>
    </row>
    <row r="312" spans="1:7" x14ac:dyDescent="0.4">
      <c r="A312" s="8" t="s">
        <v>828</v>
      </c>
      <c r="B312" s="7"/>
      <c r="E312" s="9"/>
      <c r="F312" s="6"/>
      <c r="G312" s="9"/>
    </row>
    <row r="313" spans="1:7" x14ac:dyDescent="0.4">
      <c r="B313" s="7"/>
      <c r="C313" s="8" t="s">
        <v>833</v>
      </c>
      <c r="E313" s="9"/>
      <c r="F313" s="6"/>
      <c r="G313" s="9"/>
    </row>
    <row r="314" spans="1:7" x14ac:dyDescent="0.4">
      <c r="B314" s="7"/>
      <c r="C314" s="8" t="s">
        <v>829</v>
      </c>
      <c r="E314" s="9"/>
      <c r="F314" s="6"/>
      <c r="G314" s="9"/>
    </row>
    <row r="315" spans="1:7" x14ac:dyDescent="0.4">
      <c r="B315" s="7"/>
      <c r="C315" s="8" t="s">
        <v>830</v>
      </c>
      <c r="E315" s="9"/>
      <c r="F315" s="6"/>
      <c r="G315" s="9"/>
    </row>
    <row r="316" spans="1:7" x14ac:dyDescent="0.4">
      <c r="B316" s="7"/>
      <c r="C316" s="8" t="s">
        <v>831</v>
      </c>
      <c r="E316" s="9"/>
      <c r="F316" s="6"/>
      <c r="G316" s="9"/>
    </row>
    <row r="317" spans="1:7" x14ac:dyDescent="0.4">
      <c r="A317" s="8" t="s">
        <v>832</v>
      </c>
      <c r="B317" s="7"/>
      <c r="E317" s="9"/>
      <c r="F317" s="6"/>
      <c r="G317" s="9"/>
    </row>
    <row r="318" spans="1:7" x14ac:dyDescent="0.4">
      <c r="C318" s="8" t="s">
        <v>437</v>
      </c>
      <c r="E318" s="9"/>
      <c r="F318" s="6"/>
      <c r="G318" s="9"/>
    </row>
    <row r="319" spans="1:7" x14ac:dyDescent="0.4">
      <c r="A319" s="8" t="s">
        <v>410</v>
      </c>
      <c r="E319" s="9"/>
      <c r="F319" s="6"/>
      <c r="G319" s="9"/>
    </row>
    <row r="320" spans="1:7" x14ac:dyDescent="0.4">
      <c r="B320" s="7"/>
      <c r="C320" s="7" t="s">
        <v>92</v>
      </c>
      <c r="E320" s="9" t="s">
        <v>3</v>
      </c>
      <c r="F320" s="6">
        <f>F321+F349</f>
        <v>55900</v>
      </c>
      <c r="G320" s="9" t="s">
        <v>4</v>
      </c>
    </row>
    <row r="321" spans="1:7" x14ac:dyDescent="0.4">
      <c r="B321" s="7"/>
      <c r="C321" s="7" t="s">
        <v>908</v>
      </c>
      <c r="E321" s="9" t="s">
        <v>5</v>
      </c>
      <c r="F321" s="6">
        <v>51600</v>
      </c>
      <c r="G321" s="9" t="s">
        <v>4</v>
      </c>
    </row>
    <row r="322" spans="1:7" x14ac:dyDescent="0.4">
      <c r="B322" s="7"/>
      <c r="C322" s="8" t="s">
        <v>939</v>
      </c>
      <c r="E322" s="9"/>
      <c r="F322" s="6"/>
      <c r="G322" s="9"/>
    </row>
    <row r="323" spans="1:7" x14ac:dyDescent="0.4">
      <c r="A323" s="8" t="s">
        <v>835</v>
      </c>
      <c r="B323" s="7"/>
      <c r="C323" s="7"/>
      <c r="E323" s="9"/>
      <c r="F323" s="6"/>
      <c r="G323" s="9"/>
    </row>
    <row r="324" spans="1:7" x14ac:dyDescent="0.4">
      <c r="B324" s="7"/>
      <c r="C324" s="8" t="s">
        <v>910</v>
      </c>
      <c r="E324" s="9"/>
      <c r="F324" s="6"/>
      <c r="G324" s="9"/>
    </row>
    <row r="325" spans="1:7" x14ac:dyDescent="0.4">
      <c r="A325" s="8" t="s">
        <v>911</v>
      </c>
      <c r="B325" s="7"/>
      <c r="E325" s="9"/>
      <c r="F325" s="6"/>
      <c r="G325" s="9"/>
    </row>
    <row r="326" spans="1:7" x14ac:dyDescent="0.4">
      <c r="B326" s="7"/>
      <c r="C326" s="8" t="s">
        <v>930</v>
      </c>
      <c r="E326" s="9"/>
      <c r="F326" s="6"/>
      <c r="G326" s="9"/>
    </row>
    <row r="327" spans="1:7" x14ac:dyDescent="0.4">
      <c r="A327" s="8" t="s">
        <v>931</v>
      </c>
      <c r="B327" s="7"/>
      <c r="E327" s="9"/>
      <c r="F327" s="6"/>
      <c r="G327" s="9"/>
    </row>
    <row r="328" spans="1:7" x14ac:dyDescent="0.4">
      <c r="A328" s="8" t="s">
        <v>912</v>
      </c>
      <c r="B328" s="7"/>
      <c r="E328" s="9"/>
      <c r="F328" s="6"/>
      <c r="G328" s="9"/>
    </row>
    <row r="329" spans="1:7" x14ac:dyDescent="0.4">
      <c r="A329" s="8" t="s">
        <v>913</v>
      </c>
      <c r="B329" s="7"/>
      <c r="E329" s="9"/>
      <c r="F329" s="6"/>
      <c r="G329" s="9"/>
    </row>
    <row r="330" spans="1:7" x14ac:dyDescent="0.4">
      <c r="B330" s="7"/>
      <c r="C330" s="8" t="s">
        <v>914</v>
      </c>
      <c r="E330" s="9"/>
      <c r="F330" s="6"/>
      <c r="G330" s="9"/>
    </row>
    <row r="331" spans="1:7" x14ac:dyDescent="0.4">
      <c r="A331" s="8" t="s">
        <v>915</v>
      </c>
      <c r="B331" s="7"/>
      <c r="E331" s="9"/>
      <c r="F331" s="6"/>
      <c r="G331" s="9"/>
    </row>
    <row r="332" spans="1:7" x14ac:dyDescent="0.4">
      <c r="A332" s="8" t="s">
        <v>916</v>
      </c>
      <c r="B332" s="7"/>
      <c r="E332" s="9"/>
      <c r="F332" s="6"/>
      <c r="G332" s="9"/>
    </row>
    <row r="333" spans="1:7" x14ac:dyDescent="0.4">
      <c r="B333" s="7"/>
      <c r="C333" s="8" t="s">
        <v>917</v>
      </c>
      <c r="E333" s="9"/>
      <c r="F333" s="6"/>
      <c r="G333" s="9"/>
    </row>
    <row r="334" spans="1:7" x14ac:dyDescent="0.4">
      <c r="B334" s="7"/>
      <c r="C334" s="8" t="s">
        <v>918</v>
      </c>
      <c r="E334" s="9"/>
      <c r="F334" s="6"/>
      <c r="G334" s="9"/>
    </row>
    <row r="335" spans="1:7" x14ac:dyDescent="0.4">
      <c r="A335" s="8" t="s">
        <v>919</v>
      </c>
      <c r="B335" s="7"/>
      <c r="E335" s="9"/>
      <c r="F335" s="6"/>
      <c r="G335" s="9"/>
    </row>
    <row r="336" spans="1:7" x14ac:dyDescent="0.4">
      <c r="B336" s="7"/>
      <c r="C336" s="8" t="s">
        <v>920</v>
      </c>
      <c r="E336" s="9"/>
      <c r="F336" s="6"/>
      <c r="G336" s="9"/>
    </row>
    <row r="337" spans="1:7" x14ac:dyDescent="0.4">
      <c r="A337" s="8" t="s">
        <v>921</v>
      </c>
      <c r="B337" s="7"/>
      <c r="E337" s="9"/>
      <c r="F337" s="6"/>
      <c r="G337" s="9"/>
    </row>
    <row r="338" spans="1:7" x14ac:dyDescent="0.4">
      <c r="B338" s="7"/>
      <c r="C338" s="8" t="s">
        <v>617</v>
      </c>
      <c r="E338" s="9"/>
      <c r="F338" s="6"/>
      <c r="G338" s="9"/>
    </row>
    <row r="339" spans="1:7" x14ac:dyDescent="0.4">
      <c r="B339" s="7"/>
      <c r="C339" s="8" t="s">
        <v>922</v>
      </c>
      <c r="E339" s="9"/>
      <c r="F339" s="6"/>
      <c r="G339" s="9"/>
    </row>
    <row r="340" spans="1:7" x14ac:dyDescent="0.4">
      <c r="B340" s="7"/>
      <c r="C340" s="8" t="s">
        <v>923</v>
      </c>
      <c r="E340" s="9"/>
      <c r="F340" s="6"/>
      <c r="G340" s="9"/>
    </row>
    <row r="341" spans="1:7" x14ac:dyDescent="0.4">
      <c r="A341" s="8" t="s">
        <v>924</v>
      </c>
      <c r="B341" s="7"/>
      <c r="E341" s="9"/>
      <c r="F341" s="6"/>
      <c r="G341" s="9"/>
    </row>
    <row r="342" spans="1:7" x14ac:dyDescent="0.4">
      <c r="B342" s="7"/>
      <c r="C342" s="8" t="s">
        <v>836</v>
      </c>
      <c r="E342" s="9"/>
      <c r="F342" s="6"/>
      <c r="G342" s="9"/>
    </row>
    <row r="343" spans="1:7" x14ac:dyDescent="0.4">
      <c r="B343" s="7"/>
      <c r="C343" s="8" t="s">
        <v>940</v>
      </c>
      <c r="E343" s="9"/>
      <c r="F343" s="6"/>
      <c r="G343" s="9"/>
    </row>
    <row r="344" spans="1:7" x14ac:dyDescent="0.4">
      <c r="A344" s="8" t="s">
        <v>941</v>
      </c>
      <c r="B344" s="7"/>
      <c r="E344" s="9"/>
      <c r="F344" s="6"/>
      <c r="G344" s="9"/>
    </row>
    <row r="345" spans="1:7" x14ac:dyDescent="0.4">
      <c r="C345" s="8" t="s">
        <v>858</v>
      </c>
      <c r="E345" s="9"/>
      <c r="F345" s="6"/>
      <c r="G345" s="9"/>
    </row>
    <row r="346" spans="1:7" x14ac:dyDescent="0.4">
      <c r="A346" s="8" t="s">
        <v>837</v>
      </c>
      <c r="E346" s="9"/>
      <c r="F346" s="6"/>
      <c r="G346" s="9"/>
    </row>
    <row r="347" spans="1:7" x14ac:dyDescent="0.4">
      <c r="C347" s="8" t="s">
        <v>437</v>
      </c>
      <c r="E347" s="9"/>
      <c r="F347" s="6"/>
      <c r="G347" s="9"/>
    </row>
    <row r="348" spans="1:7" x14ac:dyDescent="0.4">
      <c r="A348" s="8" t="s">
        <v>410</v>
      </c>
      <c r="E348" s="9"/>
      <c r="F348" s="6"/>
      <c r="G348" s="9"/>
    </row>
    <row r="349" spans="1:7" x14ac:dyDescent="0.4">
      <c r="C349" s="7" t="s">
        <v>942</v>
      </c>
      <c r="D349" s="7"/>
      <c r="E349" s="9" t="s">
        <v>5</v>
      </c>
      <c r="F349" s="6">
        <v>4300</v>
      </c>
      <c r="G349" s="9" t="s">
        <v>4</v>
      </c>
    </row>
    <row r="350" spans="1:7" x14ac:dyDescent="0.4">
      <c r="B350" s="7"/>
      <c r="C350" s="8" t="s">
        <v>841</v>
      </c>
      <c r="E350" s="9"/>
      <c r="F350" s="6"/>
      <c r="G350" s="9"/>
    </row>
    <row r="351" spans="1:7" x14ac:dyDescent="0.4">
      <c r="A351" s="8" t="s">
        <v>852</v>
      </c>
      <c r="B351" s="7"/>
      <c r="C351" s="7"/>
      <c r="E351" s="9"/>
      <c r="F351" s="6"/>
      <c r="G351" s="9"/>
    </row>
    <row r="352" spans="1:7" x14ac:dyDescent="0.4">
      <c r="C352" s="8" t="s">
        <v>842</v>
      </c>
      <c r="E352" s="9"/>
      <c r="F352" s="6"/>
      <c r="G352" s="9"/>
    </row>
    <row r="353" spans="1:7" x14ac:dyDescent="0.4">
      <c r="A353" s="8" t="s">
        <v>843</v>
      </c>
      <c r="E353" s="9"/>
      <c r="F353" s="6"/>
      <c r="G353" s="9"/>
    </row>
    <row r="354" spans="1:7" x14ac:dyDescent="0.4">
      <c r="C354" s="8" t="s">
        <v>844</v>
      </c>
      <c r="E354" s="9"/>
      <c r="F354" s="6"/>
      <c r="G354" s="9"/>
    </row>
    <row r="355" spans="1:7" x14ac:dyDescent="0.4">
      <c r="C355" s="8" t="s">
        <v>845</v>
      </c>
      <c r="E355" s="9"/>
      <c r="F355" s="6"/>
      <c r="G355" s="9"/>
    </row>
    <row r="356" spans="1:7" x14ac:dyDescent="0.4">
      <c r="A356" s="8" t="s">
        <v>846</v>
      </c>
      <c r="E356" s="9"/>
      <c r="F356" s="6"/>
      <c r="G356" s="9"/>
    </row>
    <row r="357" spans="1:7" x14ac:dyDescent="0.4">
      <c r="C357" s="8" t="s">
        <v>847</v>
      </c>
      <c r="E357" s="9"/>
      <c r="F357" s="6"/>
      <c r="G357" s="9"/>
    </row>
    <row r="358" spans="1:7" x14ac:dyDescent="0.4">
      <c r="A358" s="8" t="s">
        <v>848</v>
      </c>
      <c r="E358" s="9"/>
      <c r="F358" s="6"/>
      <c r="G358" s="9"/>
    </row>
    <row r="359" spans="1:7" x14ac:dyDescent="0.4">
      <c r="C359" s="8" t="s">
        <v>849</v>
      </c>
      <c r="E359" s="9"/>
      <c r="F359" s="6"/>
      <c r="G359" s="9"/>
    </row>
    <row r="360" spans="1:7" x14ac:dyDescent="0.4">
      <c r="C360" s="8" t="s">
        <v>850</v>
      </c>
      <c r="E360" s="9"/>
      <c r="F360" s="6"/>
      <c r="G360" s="9"/>
    </row>
    <row r="361" spans="1:7" x14ac:dyDescent="0.4">
      <c r="C361" s="8" t="s">
        <v>851</v>
      </c>
      <c r="E361" s="9"/>
      <c r="F361" s="6"/>
      <c r="G361" s="9"/>
    </row>
    <row r="362" spans="1:7" x14ac:dyDescent="0.4">
      <c r="C362" s="8" t="s">
        <v>858</v>
      </c>
      <c r="E362" s="9"/>
      <c r="F362" s="6"/>
      <c r="G362" s="9"/>
    </row>
    <row r="363" spans="1:7" x14ac:dyDescent="0.4">
      <c r="A363" s="8" t="s">
        <v>837</v>
      </c>
      <c r="E363" s="9"/>
      <c r="F363" s="6"/>
      <c r="G363" s="9"/>
    </row>
    <row r="364" spans="1:7" x14ac:dyDescent="0.4">
      <c r="C364" s="8" t="s">
        <v>437</v>
      </c>
      <c r="E364" s="9"/>
      <c r="F364" s="6"/>
      <c r="G364" s="9"/>
    </row>
    <row r="365" spans="1:7" x14ac:dyDescent="0.4">
      <c r="A365" s="8" t="s">
        <v>410</v>
      </c>
      <c r="E365" s="9"/>
      <c r="F365" s="6"/>
      <c r="G365" s="9"/>
    </row>
    <row r="366" spans="1:7" x14ac:dyDescent="0.4">
      <c r="C366" s="78" t="s">
        <v>55</v>
      </c>
      <c r="D366" s="78"/>
      <c r="E366" s="41" t="s">
        <v>5</v>
      </c>
      <c r="F366" s="36">
        <v>60000</v>
      </c>
      <c r="G366" s="41" t="s">
        <v>4</v>
      </c>
    </row>
    <row r="367" spans="1:7" x14ac:dyDescent="0.4">
      <c r="C367" s="8" t="s">
        <v>114</v>
      </c>
      <c r="F367" s="28"/>
    </row>
    <row r="368" spans="1:7" x14ac:dyDescent="0.4">
      <c r="A368" s="8" t="s">
        <v>115</v>
      </c>
      <c r="F368" s="28"/>
    </row>
    <row r="369" spans="1:7" x14ac:dyDescent="0.4">
      <c r="A369" s="8" t="s">
        <v>116</v>
      </c>
      <c r="F369" s="28"/>
    </row>
    <row r="370" spans="1:7" x14ac:dyDescent="0.4">
      <c r="A370" s="8" t="s">
        <v>117</v>
      </c>
      <c r="F370" s="28"/>
    </row>
    <row r="371" spans="1:7" x14ac:dyDescent="0.35">
      <c r="F371" s="28"/>
    </row>
    <row r="372" spans="1:7" x14ac:dyDescent="0.4">
      <c r="A372" s="7" t="s">
        <v>58</v>
      </c>
      <c r="E372" s="9" t="s">
        <v>3</v>
      </c>
      <c r="F372" s="6">
        <f>F373</f>
        <v>35000</v>
      </c>
      <c r="G372" s="9" t="s">
        <v>4</v>
      </c>
    </row>
    <row r="373" spans="1:7" x14ac:dyDescent="0.4">
      <c r="B373" s="7" t="s">
        <v>27</v>
      </c>
      <c r="E373" s="9" t="s">
        <v>3</v>
      </c>
      <c r="F373" s="6">
        <f>F374</f>
        <v>35000</v>
      </c>
      <c r="G373" s="9" t="s">
        <v>4</v>
      </c>
    </row>
    <row r="374" spans="1:7" x14ac:dyDescent="0.4">
      <c r="C374" s="7" t="s">
        <v>34</v>
      </c>
      <c r="E374" s="9" t="s">
        <v>3</v>
      </c>
      <c r="F374" s="6">
        <f>F377</f>
        <v>35000</v>
      </c>
      <c r="G374" s="9" t="s">
        <v>4</v>
      </c>
    </row>
    <row r="375" spans="1:7" x14ac:dyDescent="0.4">
      <c r="C375" s="7" t="s">
        <v>98</v>
      </c>
      <c r="D375" s="7"/>
      <c r="E375" s="9"/>
      <c r="F375" s="27"/>
      <c r="G375" s="9"/>
    </row>
    <row r="376" spans="1:7" x14ac:dyDescent="0.4">
      <c r="A376" s="7" t="s">
        <v>118</v>
      </c>
      <c r="C376" s="7"/>
      <c r="D376" s="7"/>
      <c r="E376" s="9"/>
      <c r="F376" s="27"/>
      <c r="G376" s="9"/>
    </row>
    <row r="377" spans="1:7" x14ac:dyDescent="0.4">
      <c r="C377" s="8" t="s">
        <v>578</v>
      </c>
      <c r="E377" s="29" t="s">
        <v>5</v>
      </c>
      <c r="F377" s="28">
        <v>35000</v>
      </c>
      <c r="G377" s="29" t="s">
        <v>4</v>
      </c>
    </row>
    <row r="378" spans="1:7" x14ac:dyDescent="0.4">
      <c r="C378" s="8" t="s">
        <v>345</v>
      </c>
      <c r="F378" s="28"/>
    </row>
    <row r="379" spans="1:7" x14ac:dyDescent="0.4">
      <c r="A379" s="8" t="s">
        <v>579</v>
      </c>
      <c r="F379" s="28"/>
    </row>
    <row r="380" spans="1:7" x14ac:dyDescent="0.4">
      <c r="A380" s="8" t="s">
        <v>346</v>
      </c>
    </row>
    <row r="381" spans="1:7" x14ac:dyDescent="0.4">
      <c r="A381" s="8" t="s">
        <v>347</v>
      </c>
    </row>
    <row r="382" spans="1:7" x14ac:dyDescent="0.4">
      <c r="C382" s="8" t="s">
        <v>327</v>
      </c>
    </row>
    <row r="383" spans="1:7" x14ac:dyDescent="0.4">
      <c r="A383" s="8" t="s">
        <v>339</v>
      </c>
    </row>
    <row r="384" spans="1:7" x14ac:dyDescent="0.4">
      <c r="C384" s="8" t="s">
        <v>348</v>
      </c>
    </row>
    <row r="385" spans="1:7" x14ac:dyDescent="0.4">
      <c r="A385" s="8" t="s">
        <v>581</v>
      </c>
    </row>
    <row r="386" spans="1:7" x14ac:dyDescent="0.4">
      <c r="C386" s="8" t="s">
        <v>568</v>
      </c>
    </row>
    <row r="387" spans="1:7" x14ac:dyDescent="0.4">
      <c r="A387" s="8" t="s">
        <v>580</v>
      </c>
      <c r="C387" s="7"/>
      <c r="D387" s="7"/>
    </row>
    <row r="388" spans="1:7" x14ac:dyDescent="0.35">
      <c r="C388" s="7"/>
      <c r="D388" s="7"/>
    </row>
    <row r="389" spans="1:7" x14ac:dyDescent="0.4">
      <c r="A389" s="7" t="s">
        <v>59</v>
      </c>
      <c r="E389" s="9" t="s">
        <v>3</v>
      </c>
      <c r="F389" s="35">
        <f>F390+F419+F523</f>
        <v>4386632</v>
      </c>
      <c r="G389" s="9" t="s">
        <v>4</v>
      </c>
    </row>
    <row r="390" spans="1:7" x14ac:dyDescent="0.4">
      <c r="B390" s="7" t="s">
        <v>13</v>
      </c>
      <c r="E390" s="9" t="s">
        <v>3</v>
      </c>
      <c r="F390" s="6">
        <f>F391</f>
        <v>3014532</v>
      </c>
      <c r="G390" s="9" t="s">
        <v>4</v>
      </c>
    </row>
    <row r="391" spans="1:7" x14ac:dyDescent="0.4">
      <c r="C391" s="7" t="s">
        <v>20</v>
      </c>
      <c r="E391" s="9" t="s">
        <v>3</v>
      </c>
      <c r="F391" s="6">
        <f>F392+F396+F404+F408+F412</f>
        <v>3014532</v>
      </c>
      <c r="G391" s="9" t="s">
        <v>4</v>
      </c>
    </row>
    <row r="392" spans="1:7" x14ac:dyDescent="0.4">
      <c r="C392" s="7" t="s">
        <v>21</v>
      </c>
      <c r="D392" s="7"/>
      <c r="E392" s="9" t="s">
        <v>5</v>
      </c>
      <c r="F392" s="27">
        <f>[1]เงินเดือน!$I$41</f>
        <v>2113440</v>
      </c>
      <c r="G392" s="9" t="s">
        <v>4</v>
      </c>
    </row>
    <row r="393" spans="1:7" x14ac:dyDescent="0.4">
      <c r="C393" s="8" t="s">
        <v>131</v>
      </c>
      <c r="D393" s="44"/>
      <c r="F393" s="28"/>
    </row>
    <row r="394" spans="1:7" x14ac:dyDescent="0.4">
      <c r="A394" s="8" t="s">
        <v>349</v>
      </c>
      <c r="C394" s="44"/>
      <c r="D394" s="44"/>
      <c r="F394" s="28"/>
    </row>
    <row r="395" spans="1:7" x14ac:dyDescent="0.4">
      <c r="A395" s="8" t="s">
        <v>350</v>
      </c>
      <c r="C395" s="44"/>
      <c r="D395" s="44"/>
      <c r="F395" s="28"/>
    </row>
    <row r="396" spans="1:7" x14ac:dyDescent="0.4">
      <c r="C396" s="7" t="s">
        <v>23</v>
      </c>
      <c r="D396" s="7"/>
      <c r="E396" s="9" t="s">
        <v>5</v>
      </c>
      <c r="F396" s="27">
        <v>78000</v>
      </c>
      <c r="G396" s="9" t="s">
        <v>4</v>
      </c>
    </row>
    <row r="397" spans="1:7" x14ac:dyDescent="0.4">
      <c r="C397" s="8" t="s">
        <v>229</v>
      </c>
      <c r="E397" s="9"/>
      <c r="F397" s="27"/>
      <c r="G397" s="9"/>
    </row>
    <row r="398" spans="1:7" x14ac:dyDescent="0.4">
      <c r="A398" s="8" t="s">
        <v>230</v>
      </c>
      <c r="E398" s="9"/>
      <c r="F398" s="27"/>
      <c r="G398" s="9"/>
    </row>
    <row r="399" spans="1:7" x14ac:dyDescent="0.4">
      <c r="A399" s="8" t="s">
        <v>231</v>
      </c>
      <c r="E399" s="9"/>
      <c r="F399" s="27"/>
      <c r="G399" s="9"/>
    </row>
    <row r="400" spans="1:7" x14ac:dyDescent="0.4">
      <c r="A400" s="8" t="s">
        <v>232</v>
      </c>
      <c r="E400" s="9"/>
      <c r="F400" s="27"/>
      <c r="G400" s="9"/>
    </row>
    <row r="401" spans="1:7" x14ac:dyDescent="0.4">
      <c r="A401" s="8" t="s">
        <v>233</v>
      </c>
      <c r="E401" s="9"/>
      <c r="F401" s="27"/>
      <c r="G401" s="9"/>
    </row>
    <row r="402" spans="1:7" x14ac:dyDescent="0.4">
      <c r="A402" s="8" t="s">
        <v>234</v>
      </c>
      <c r="E402" s="9"/>
      <c r="F402" s="27"/>
      <c r="G402" s="9"/>
    </row>
    <row r="403" spans="1:7" x14ac:dyDescent="0.4">
      <c r="A403" s="81" t="s">
        <v>173</v>
      </c>
      <c r="E403" s="9"/>
      <c r="F403" s="27"/>
      <c r="G403" s="9"/>
    </row>
    <row r="404" spans="1:7" x14ac:dyDescent="0.4">
      <c r="A404" s="8" t="s">
        <v>119</v>
      </c>
      <c r="C404" s="7" t="s">
        <v>60</v>
      </c>
      <c r="D404" s="7"/>
      <c r="E404" s="9" t="s">
        <v>5</v>
      </c>
      <c r="F404" s="27">
        <f>[1]เงินเดือน!$I$133</f>
        <v>252120</v>
      </c>
      <c r="G404" s="9" t="s">
        <v>4</v>
      </c>
    </row>
    <row r="405" spans="1:7" x14ac:dyDescent="0.4">
      <c r="C405" s="8" t="s">
        <v>120</v>
      </c>
      <c r="E405" s="40"/>
      <c r="F405" s="27"/>
      <c r="G405" s="9"/>
    </row>
    <row r="406" spans="1:7" x14ac:dyDescent="0.4">
      <c r="A406" s="8" t="s">
        <v>121</v>
      </c>
      <c r="E406" s="40"/>
      <c r="F406" s="27"/>
      <c r="G406" s="9"/>
    </row>
    <row r="407" spans="1:7" x14ac:dyDescent="0.4">
      <c r="A407" s="8" t="s">
        <v>174</v>
      </c>
      <c r="E407" s="40"/>
      <c r="F407" s="27"/>
      <c r="G407" s="9"/>
    </row>
    <row r="408" spans="1:7" x14ac:dyDescent="0.4">
      <c r="C408" s="7" t="s">
        <v>24</v>
      </c>
      <c r="D408" s="7"/>
      <c r="E408" s="9" t="s">
        <v>5</v>
      </c>
      <c r="F408" s="27">
        <f>[1]เงินเดือน!$I$187</f>
        <v>531732</v>
      </c>
      <c r="G408" s="9" t="s">
        <v>4</v>
      </c>
    </row>
    <row r="409" spans="1:7" x14ac:dyDescent="0.4">
      <c r="C409" s="8" t="s">
        <v>138</v>
      </c>
      <c r="E409" s="9"/>
      <c r="F409" s="27"/>
      <c r="G409" s="9"/>
    </row>
    <row r="410" spans="1:7" x14ac:dyDescent="0.4">
      <c r="A410" s="8" t="s">
        <v>139</v>
      </c>
      <c r="E410" s="9"/>
      <c r="F410" s="27"/>
      <c r="G410" s="9"/>
    </row>
    <row r="411" spans="1:7" x14ac:dyDescent="0.4">
      <c r="A411" s="8" t="s">
        <v>838</v>
      </c>
      <c r="E411" s="9"/>
      <c r="F411" s="27"/>
      <c r="G411" s="9"/>
    </row>
    <row r="412" spans="1:7" x14ac:dyDescent="0.4">
      <c r="C412" s="7" t="s">
        <v>25</v>
      </c>
      <c r="D412" s="7"/>
      <c r="E412" s="9" t="s">
        <v>5</v>
      </c>
      <c r="F412" s="27">
        <v>39240</v>
      </c>
      <c r="G412" s="9" t="s">
        <v>4</v>
      </c>
    </row>
    <row r="413" spans="1:7" x14ac:dyDescent="0.4">
      <c r="C413" s="8" t="s">
        <v>177</v>
      </c>
      <c r="F413" s="28"/>
    </row>
    <row r="414" spans="1:7" x14ac:dyDescent="0.4">
      <c r="A414" s="8" t="s">
        <v>175</v>
      </c>
      <c r="F414" s="28"/>
    </row>
    <row r="415" spans="1:7" x14ac:dyDescent="0.4">
      <c r="A415" s="8" t="s">
        <v>179</v>
      </c>
      <c r="F415" s="28"/>
    </row>
    <row r="416" spans="1:7" x14ac:dyDescent="0.4">
      <c r="A416" s="8" t="s">
        <v>176</v>
      </c>
      <c r="F416" s="28"/>
    </row>
    <row r="417" spans="1:7" x14ac:dyDescent="0.4">
      <c r="A417" s="8" t="s">
        <v>839</v>
      </c>
      <c r="F417" s="28"/>
    </row>
    <row r="418" spans="1:7" x14ac:dyDescent="0.35">
      <c r="F418" s="28"/>
    </row>
    <row r="419" spans="1:7" x14ac:dyDescent="0.4">
      <c r="B419" s="7" t="s">
        <v>27</v>
      </c>
      <c r="E419" s="9" t="s">
        <v>3</v>
      </c>
      <c r="F419" s="6">
        <f>F420+F446+F486+F519</f>
        <v>1362000</v>
      </c>
      <c r="G419" s="9" t="s">
        <v>4</v>
      </c>
    </row>
    <row r="420" spans="1:7" x14ac:dyDescent="0.4">
      <c r="C420" s="7" t="s">
        <v>28</v>
      </c>
      <c r="E420" s="9" t="s">
        <v>3</v>
      </c>
      <c r="F420" s="6">
        <f>F421+F432+F437+F441</f>
        <v>293000</v>
      </c>
      <c r="G420" s="9" t="s">
        <v>4</v>
      </c>
    </row>
    <row r="421" spans="1:7" x14ac:dyDescent="0.4">
      <c r="C421" s="7" t="s">
        <v>29</v>
      </c>
      <c r="D421" s="7"/>
      <c r="E421" s="9" t="s">
        <v>5</v>
      </c>
      <c r="F421" s="6">
        <v>190000</v>
      </c>
      <c r="G421" s="9" t="s">
        <v>4</v>
      </c>
    </row>
    <row r="422" spans="1:7" x14ac:dyDescent="0.4">
      <c r="C422" s="8" t="s">
        <v>692</v>
      </c>
      <c r="E422" s="40"/>
      <c r="F422" s="28"/>
    </row>
    <row r="423" spans="1:7" x14ac:dyDescent="0.4">
      <c r="A423" s="8" t="s">
        <v>946</v>
      </c>
      <c r="E423" s="40"/>
      <c r="F423" s="28"/>
    </row>
    <row r="424" spans="1:7" x14ac:dyDescent="0.4">
      <c r="A424" s="8" t="s">
        <v>943</v>
      </c>
      <c r="C424" s="7"/>
      <c r="D424" s="7"/>
      <c r="E424" s="40"/>
      <c r="F424" s="28"/>
    </row>
    <row r="425" spans="1:7" x14ac:dyDescent="0.4">
      <c r="A425" s="8" t="s">
        <v>944</v>
      </c>
      <c r="E425" s="40"/>
      <c r="F425" s="28"/>
    </row>
    <row r="426" spans="1:7" x14ac:dyDescent="0.4">
      <c r="A426" s="8" t="s">
        <v>634</v>
      </c>
      <c r="E426" s="9"/>
      <c r="F426" s="28"/>
    </row>
    <row r="427" spans="1:7" x14ac:dyDescent="0.4">
      <c r="C427" s="8" t="s">
        <v>947</v>
      </c>
      <c r="F427" s="28"/>
    </row>
    <row r="428" spans="1:7" x14ac:dyDescent="0.4">
      <c r="A428" s="8" t="s">
        <v>945</v>
      </c>
      <c r="F428" s="28"/>
    </row>
    <row r="429" spans="1:7" x14ac:dyDescent="0.4">
      <c r="A429" s="8" t="s">
        <v>949</v>
      </c>
      <c r="F429" s="28"/>
    </row>
    <row r="430" spans="1:7" x14ac:dyDescent="0.4">
      <c r="A430" s="8" t="s">
        <v>950</v>
      </c>
      <c r="F430" s="28"/>
    </row>
    <row r="431" spans="1:7" x14ac:dyDescent="0.4">
      <c r="A431" s="8" t="s">
        <v>948</v>
      </c>
      <c r="F431" s="28"/>
    </row>
    <row r="432" spans="1:7" x14ac:dyDescent="0.4">
      <c r="C432" s="7" t="s">
        <v>31</v>
      </c>
      <c r="D432" s="7"/>
      <c r="E432" s="9" t="s">
        <v>5</v>
      </c>
      <c r="F432" s="27">
        <v>10000</v>
      </c>
      <c r="G432" s="9" t="s">
        <v>4</v>
      </c>
    </row>
    <row r="433" spans="1:7" x14ac:dyDescent="0.4">
      <c r="C433" s="8" t="s">
        <v>132</v>
      </c>
      <c r="E433" s="9"/>
      <c r="F433" s="27"/>
      <c r="G433" s="9"/>
    </row>
    <row r="434" spans="1:7" x14ac:dyDescent="0.4">
      <c r="A434" s="8" t="s">
        <v>276</v>
      </c>
      <c r="E434" s="9"/>
      <c r="F434" s="27"/>
      <c r="G434" s="9"/>
    </row>
    <row r="435" spans="1:7" x14ac:dyDescent="0.4">
      <c r="A435" s="8" t="s">
        <v>323</v>
      </c>
      <c r="E435" s="9"/>
      <c r="F435" s="27"/>
      <c r="G435" s="9"/>
    </row>
    <row r="436" spans="1:7" x14ac:dyDescent="0.4">
      <c r="A436" s="8" t="s">
        <v>324</v>
      </c>
      <c r="E436" s="9"/>
      <c r="F436" s="27"/>
      <c r="G436" s="9"/>
    </row>
    <row r="437" spans="1:7" x14ac:dyDescent="0.4">
      <c r="C437" s="7" t="s">
        <v>32</v>
      </c>
      <c r="D437" s="7"/>
      <c r="E437" s="9" t="s">
        <v>5</v>
      </c>
      <c r="F437" s="27">
        <v>48000</v>
      </c>
      <c r="G437" s="9" t="s">
        <v>4</v>
      </c>
    </row>
    <row r="438" spans="1:7" x14ac:dyDescent="0.4">
      <c r="C438" s="8" t="s">
        <v>328</v>
      </c>
      <c r="E438" s="9"/>
      <c r="F438" s="27"/>
      <c r="G438" s="9"/>
    </row>
    <row r="439" spans="1:7" x14ac:dyDescent="0.4">
      <c r="A439" s="8" t="s">
        <v>840</v>
      </c>
      <c r="E439" s="9"/>
      <c r="F439" s="27"/>
      <c r="G439" s="9"/>
    </row>
    <row r="440" spans="1:7" x14ac:dyDescent="0.4">
      <c r="A440" s="8" t="s">
        <v>589</v>
      </c>
      <c r="E440" s="9"/>
      <c r="F440" s="27"/>
      <c r="G440" s="9"/>
    </row>
    <row r="441" spans="1:7" x14ac:dyDescent="0.4">
      <c r="C441" s="7" t="s">
        <v>33</v>
      </c>
      <c r="D441" s="7"/>
      <c r="E441" s="9" t="s">
        <v>5</v>
      </c>
      <c r="F441" s="27">
        <v>45000</v>
      </c>
      <c r="G441" s="9" t="s">
        <v>4</v>
      </c>
    </row>
    <row r="442" spans="1:7" x14ac:dyDescent="0.4">
      <c r="C442" s="8" t="s">
        <v>123</v>
      </c>
      <c r="E442" s="9"/>
      <c r="F442" s="27"/>
      <c r="G442" s="9"/>
    </row>
    <row r="443" spans="1:7" x14ac:dyDescent="0.4">
      <c r="A443" s="8" t="s">
        <v>352</v>
      </c>
      <c r="E443" s="9"/>
      <c r="F443" s="27"/>
      <c r="G443" s="9"/>
    </row>
    <row r="444" spans="1:7" x14ac:dyDescent="0.4">
      <c r="A444" s="8" t="s">
        <v>353</v>
      </c>
      <c r="E444" s="9"/>
      <c r="F444" s="27"/>
      <c r="G444" s="9"/>
    </row>
    <row r="445" spans="1:7" x14ac:dyDescent="0.4">
      <c r="A445" s="8" t="s">
        <v>354</v>
      </c>
      <c r="E445" s="9"/>
      <c r="F445" s="27"/>
      <c r="G445" s="9"/>
    </row>
    <row r="446" spans="1:7" x14ac:dyDescent="0.4">
      <c r="C446" s="7" t="s">
        <v>34</v>
      </c>
      <c r="E446" s="9" t="s">
        <v>3</v>
      </c>
      <c r="F446" s="6">
        <f>F447+F452+F460+F468+F483</f>
        <v>734000</v>
      </c>
      <c r="G446" s="9" t="s">
        <v>4</v>
      </c>
    </row>
    <row r="447" spans="1:7" x14ac:dyDescent="0.4">
      <c r="C447" s="7" t="s">
        <v>35</v>
      </c>
      <c r="D447" s="7"/>
      <c r="E447" s="9" t="s">
        <v>5</v>
      </c>
      <c r="F447" s="36">
        <v>310000</v>
      </c>
      <c r="G447" s="9" t="s">
        <v>4</v>
      </c>
    </row>
    <row r="448" spans="1:7" x14ac:dyDescent="0.4">
      <c r="C448" s="8" t="s">
        <v>124</v>
      </c>
      <c r="E448" s="40"/>
      <c r="F448" s="27"/>
      <c r="G448" s="9"/>
    </row>
    <row r="449" spans="1:7" x14ac:dyDescent="0.4">
      <c r="A449" s="8" t="s">
        <v>125</v>
      </c>
      <c r="E449" s="40"/>
      <c r="F449" s="27"/>
      <c r="G449" s="9"/>
    </row>
    <row r="450" spans="1:7" x14ac:dyDescent="0.4">
      <c r="A450" s="8" t="s">
        <v>126</v>
      </c>
      <c r="E450" s="40"/>
      <c r="F450" s="27"/>
      <c r="G450" s="9"/>
    </row>
    <row r="451" spans="1:7" x14ac:dyDescent="0.4">
      <c r="A451" s="8" t="s">
        <v>127</v>
      </c>
      <c r="E451" s="40"/>
      <c r="F451" s="27"/>
      <c r="G451" s="9"/>
    </row>
    <row r="452" spans="1:7" x14ac:dyDescent="0.4">
      <c r="C452" s="7" t="s">
        <v>36</v>
      </c>
      <c r="D452" s="7"/>
      <c r="E452" s="9" t="s">
        <v>3</v>
      </c>
      <c r="F452" s="27">
        <v>15000</v>
      </c>
      <c r="G452" s="9" t="s">
        <v>4</v>
      </c>
    </row>
    <row r="453" spans="1:7" x14ac:dyDescent="0.4">
      <c r="C453" s="8" t="s">
        <v>97</v>
      </c>
      <c r="F453" s="28"/>
    </row>
    <row r="454" spans="1:7" x14ac:dyDescent="0.4">
      <c r="A454" s="8" t="s">
        <v>1053</v>
      </c>
      <c r="F454" s="28"/>
    </row>
    <row r="455" spans="1:7" x14ac:dyDescent="0.4">
      <c r="A455" s="8" t="s">
        <v>1054</v>
      </c>
      <c r="F455" s="28"/>
    </row>
    <row r="456" spans="1:7" x14ac:dyDescent="0.4">
      <c r="A456" s="8" t="s">
        <v>1055</v>
      </c>
      <c r="F456" s="28"/>
    </row>
    <row r="457" spans="1:7" x14ac:dyDescent="0.4">
      <c r="A457" s="8" t="s">
        <v>1056</v>
      </c>
      <c r="F457" s="28"/>
    </row>
    <row r="458" spans="1:7" x14ac:dyDescent="0.4">
      <c r="C458" s="7" t="s">
        <v>98</v>
      </c>
      <c r="D458" s="7"/>
      <c r="E458" s="9"/>
      <c r="F458" s="27"/>
      <c r="G458" s="9"/>
    </row>
    <row r="459" spans="1:7" x14ac:dyDescent="0.4">
      <c r="A459" s="7" t="s">
        <v>118</v>
      </c>
      <c r="C459" s="7"/>
      <c r="D459" s="7"/>
      <c r="E459" s="9"/>
      <c r="F459" s="27"/>
      <c r="G459" s="9"/>
    </row>
    <row r="460" spans="1:7" x14ac:dyDescent="0.4">
      <c r="C460" s="78" t="s">
        <v>182</v>
      </c>
      <c r="D460" s="78"/>
      <c r="E460" s="41" t="s">
        <v>5</v>
      </c>
      <c r="F460" s="36">
        <v>150000</v>
      </c>
      <c r="G460" s="41" t="s">
        <v>4</v>
      </c>
    </row>
    <row r="461" spans="1:7" x14ac:dyDescent="0.4">
      <c r="C461" s="8" t="s">
        <v>355</v>
      </c>
      <c r="E461" s="40"/>
      <c r="F461" s="28"/>
    </row>
    <row r="462" spans="1:7" x14ac:dyDescent="0.4">
      <c r="A462" s="8" t="s">
        <v>356</v>
      </c>
      <c r="E462" s="40"/>
      <c r="F462" s="28"/>
    </row>
    <row r="463" spans="1:7" x14ac:dyDescent="0.4">
      <c r="A463" s="8" t="s">
        <v>357</v>
      </c>
      <c r="E463" s="40"/>
      <c r="F463" s="28"/>
    </row>
    <row r="464" spans="1:7" x14ac:dyDescent="0.4">
      <c r="A464" s="8" t="s">
        <v>358</v>
      </c>
      <c r="E464" s="40"/>
      <c r="F464" s="28"/>
    </row>
    <row r="465" spans="1:7" x14ac:dyDescent="0.4">
      <c r="A465" s="8" t="s">
        <v>361</v>
      </c>
      <c r="E465" s="40"/>
      <c r="F465" s="28"/>
    </row>
    <row r="466" spans="1:7" x14ac:dyDescent="0.4">
      <c r="A466" s="8" t="s">
        <v>359</v>
      </c>
      <c r="E466" s="40"/>
      <c r="F466" s="28"/>
    </row>
    <row r="467" spans="1:7" x14ac:dyDescent="0.4">
      <c r="A467" s="8" t="s">
        <v>363</v>
      </c>
      <c r="E467" s="40"/>
      <c r="F467" s="28"/>
    </row>
    <row r="468" spans="1:7" x14ac:dyDescent="0.4">
      <c r="C468" s="7" t="s">
        <v>362</v>
      </c>
      <c r="D468" s="7"/>
      <c r="E468" s="9" t="s">
        <v>5</v>
      </c>
      <c r="F468" s="36">
        <v>244000</v>
      </c>
      <c r="G468" s="9" t="s">
        <v>4</v>
      </c>
    </row>
    <row r="469" spans="1:7" x14ac:dyDescent="0.4">
      <c r="C469" s="8" t="s">
        <v>140</v>
      </c>
      <c r="E469" s="40"/>
      <c r="F469" s="28"/>
    </row>
    <row r="470" spans="1:7" x14ac:dyDescent="0.4">
      <c r="A470" s="8" t="s">
        <v>237</v>
      </c>
      <c r="E470" s="40"/>
      <c r="F470" s="28"/>
    </row>
    <row r="471" spans="1:7" x14ac:dyDescent="0.4">
      <c r="A471" s="8" t="s">
        <v>238</v>
      </c>
      <c r="E471" s="40"/>
      <c r="F471" s="28"/>
    </row>
    <row r="472" spans="1:7" x14ac:dyDescent="0.4">
      <c r="A472" s="8" t="s">
        <v>239</v>
      </c>
      <c r="E472" s="40"/>
      <c r="F472" s="28"/>
    </row>
    <row r="473" spans="1:7" x14ac:dyDescent="0.4">
      <c r="A473" s="8" t="s">
        <v>670</v>
      </c>
      <c r="E473" s="40"/>
      <c r="F473" s="28"/>
    </row>
    <row r="474" spans="1:7" x14ac:dyDescent="0.4">
      <c r="C474" s="8" t="s">
        <v>1061</v>
      </c>
      <c r="E474" s="40"/>
      <c r="F474" s="28"/>
    </row>
    <row r="475" spans="1:7" x14ac:dyDescent="0.4">
      <c r="C475" s="8" t="s">
        <v>1064</v>
      </c>
      <c r="E475" s="40"/>
      <c r="F475" s="28"/>
    </row>
    <row r="476" spans="1:7" x14ac:dyDescent="0.4">
      <c r="A476" s="8" t="s">
        <v>1062</v>
      </c>
      <c r="E476" s="40"/>
      <c r="F476" s="28"/>
    </row>
    <row r="477" spans="1:7" x14ac:dyDescent="0.4">
      <c r="C477" s="8" t="s">
        <v>1065</v>
      </c>
      <c r="E477" s="40"/>
      <c r="F477" s="28"/>
    </row>
    <row r="478" spans="1:7" x14ac:dyDescent="0.4">
      <c r="A478" s="8" t="s">
        <v>1063</v>
      </c>
      <c r="E478" s="40"/>
      <c r="F478" s="28"/>
    </row>
    <row r="479" spans="1:7" x14ac:dyDescent="0.4">
      <c r="C479" s="8" t="s">
        <v>1066</v>
      </c>
      <c r="E479" s="40"/>
      <c r="F479" s="28"/>
    </row>
    <row r="480" spans="1:7" x14ac:dyDescent="0.4">
      <c r="A480" s="8" t="s">
        <v>1067</v>
      </c>
      <c r="E480" s="40"/>
      <c r="F480" s="28"/>
    </row>
    <row r="481" spans="1:7" x14ac:dyDescent="0.4">
      <c r="C481" s="8" t="s">
        <v>582</v>
      </c>
      <c r="E481" s="40"/>
      <c r="F481" s="28"/>
    </row>
    <row r="482" spans="1:7" x14ac:dyDescent="0.4">
      <c r="A482" s="8" t="s">
        <v>583</v>
      </c>
      <c r="E482" s="40"/>
      <c r="F482" s="28"/>
    </row>
    <row r="483" spans="1:7" x14ac:dyDescent="0.4">
      <c r="C483" s="7" t="s">
        <v>37</v>
      </c>
      <c r="D483" s="7"/>
      <c r="E483" s="9" t="s">
        <v>5</v>
      </c>
      <c r="F483" s="27">
        <v>15000</v>
      </c>
      <c r="G483" s="9" t="s">
        <v>4</v>
      </c>
    </row>
    <row r="484" spans="1:7" x14ac:dyDescent="0.4">
      <c r="C484" s="8" t="s">
        <v>101</v>
      </c>
      <c r="E484" s="9"/>
      <c r="F484" s="27"/>
      <c r="G484" s="9"/>
    </row>
    <row r="485" spans="1:7" x14ac:dyDescent="0.4">
      <c r="A485" s="8" t="s">
        <v>102</v>
      </c>
      <c r="E485" s="9"/>
      <c r="F485" s="27"/>
      <c r="G485" s="9"/>
    </row>
    <row r="486" spans="1:7" x14ac:dyDescent="0.4">
      <c r="C486" s="7" t="s">
        <v>38</v>
      </c>
      <c r="E486" s="9" t="s">
        <v>3</v>
      </c>
      <c r="F486" s="6">
        <f>F487+F499+F507</f>
        <v>205000</v>
      </c>
      <c r="G486" s="9" t="s">
        <v>4</v>
      </c>
    </row>
    <row r="487" spans="1:7" x14ac:dyDescent="0.4">
      <c r="C487" s="7" t="s">
        <v>39</v>
      </c>
      <c r="D487" s="7"/>
      <c r="E487" s="9" t="s">
        <v>5</v>
      </c>
      <c r="F487" s="27">
        <v>150000</v>
      </c>
      <c r="G487" s="9" t="s">
        <v>4</v>
      </c>
    </row>
    <row r="488" spans="1:7" x14ac:dyDescent="0.4">
      <c r="C488" s="8" t="s">
        <v>369</v>
      </c>
      <c r="E488" s="9"/>
      <c r="F488" s="27"/>
      <c r="G488" s="9"/>
    </row>
    <row r="489" spans="1:7" x14ac:dyDescent="0.4">
      <c r="A489" s="8" t="s">
        <v>370</v>
      </c>
      <c r="E489" s="9"/>
      <c r="F489" s="27"/>
      <c r="G489" s="9"/>
    </row>
    <row r="490" spans="1:7" x14ac:dyDescent="0.4">
      <c r="A490" s="8" t="s">
        <v>371</v>
      </c>
      <c r="E490" s="9"/>
      <c r="F490" s="27"/>
      <c r="G490" s="9"/>
    </row>
    <row r="491" spans="1:7" x14ac:dyDescent="0.4">
      <c r="A491" s="8" t="s">
        <v>372</v>
      </c>
      <c r="E491" s="9"/>
      <c r="F491" s="27"/>
      <c r="G491" s="9"/>
    </row>
    <row r="492" spans="1:7" x14ac:dyDescent="0.4">
      <c r="A492" s="8" t="s">
        <v>373</v>
      </c>
      <c r="E492" s="9"/>
      <c r="F492" s="27"/>
      <c r="G492" s="9"/>
    </row>
    <row r="493" spans="1:7" x14ac:dyDescent="0.4">
      <c r="A493" s="8" t="s">
        <v>374</v>
      </c>
      <c r="E493" s="9"/>
      <c r="F493" s="27"/>
      <c r="G493" s="9"/>
    </row>
    <row r="494" spans="1:7" x14ac:dyDescent="0.4">
      <c r="A494" s="8" t="s">
        <v>375</v>
      </c>
      <c r="E494" s="9"/>
      <c r="F494" s="27"/>
      <c r="G494" s="9"/>
    </row>
    <row r="495" spans="1:7" x14ac:dyDescent="0.4">
      <c r="A495" s="8" t="s">
        <v>376</v>
      </c>
      <c r="E495" s="9"/>
      <c r="F495" s="27"/>
      <c r="G495" s="9"/>
    </row>
    <row r="496" spans="1:7" x14ac:dyDescent="0.4">
      <c r="A496" s="8" t="s">
        <v>377</v>
      </c>
      <c r="E496" s="40"/>
      <c r="F496" s="27"/>
      <c r="G496" s="9"/>
    </row>
    <row r="497" spans="1:7" x14ac:dyDescent="0.4">
      <c r="A497" s="8" t="s">
        <v>393</v>
      </c>
      <c r="E497" s="40"/>
      <c r="F497" s="27"/>
      <c r="G497" s="9"/>
    </row>
    <row r="498" spans="1:7" x14ac:dyDescent="0.4">
      <c r="A498" s="8" t="s">
        <v>343</v>
      </c>
      <c r="E498" s="40"/>
      <c r="F498" s="27"/>
      <c r="G498" s="9"/>
    </row>
    <row r="499" spans="1:7" x14ac:dyDescent="0.4">
      <c r="C499" s="7" t="s">
        <v>61</v>
      </c>
      <c r="D499" s="7"/>
      <c r="E499" s="9" t="s">
        <v>5</v>
      </c>
      <c r="F499" s="27">
        <v>5000</v>
      </c>
      <c r="G499" s="9" t="s">
        <v>4</v>
      </c>
    </row>
    <row r="500" spans="1:7" x14ac:dyDescent="0.4">
      <c r="C500" s="8" t="s">
        <v>364</v>
      </c>
      <c r="D500" s="7"/>
      <c r="E500" s="9"/>
      <c r="F500" s="27"/>
      <c r="G500" s="9"/>
    </row>
    <row r="501" spans="1:7" x14ac:dyDescent="0.4">
      <c r="A501" s="8" t="s">
        <v>365</v>
      </c>
      <c r="C501" s="7"/>
      <c r="D501" s="7"/>
      <c r="E501" s="9"/>
      <c r="F501" s="27"/>
      <c r="G501" s="9"/>
    </row>
    <row r="502" spans="1:7" x14ac:dyDescent="0.4">
      <c r="A502" s="8" t="s">
        <v>366</v>
      </c>
      <c r="C502" s="7"/>
      <c r="D502" s="7"/>
      <c r="E502" s="9"/>
      <c r="F502" s="27"/>
      <c r="G502" s="9"/>
    </row>
    <row r="503" spans="1:7" x14ac:dyDescent="0.4">
      <c r="A503" s="8" t="s">
        <v>367</v>
      </c>
      <c r="C503" s="7"/>
      <c r="D503" s="7"/>
      <c r="E503" s="9"/>
      <c r="F503" s="27"/>
      <c r="G503" s="9"/>
    </row>
    <row r="504" spans="1:7" x14ac:dyDescent="0.4">
      <c r="A504" s="8" t="s">
        <v>368</v>
      </c>
      <c r="C504" s="7"/>
      <c r="D504" s="7"/>
      <c r="E504" s="9"/>
      <c r="F504" s="27"/>
      <c r="G504" s="9"/>
    </row>
    <row r="505" spans="1:7" x14ac:dyDescent="0.4">
      <c r="A505" s="8" t="s">
        <v>409</v>
      </c>
      <c r="C505" s="7"/>
      <c r="D505" s="7"/>
      <c r="E505" s="9"/>
      <c r="F505" s="27"/>
      <c r="G505" s="9"/>
    </row>
    <row r="506" spans="1:7" x14ac:dyDescent="0.4">
      <c r="A506" s="8" t="s">
        <v>410</v>
      </c>
      <c r="C506" s="7"/>
      <c r="D506" s="7"/>
      <c r="E506" s="9"/>
      <c r="F506" s="27"/>
      <c r="G506" s="9"/>
    </row>
    <row r="507" spans="1:7" x14ac:dyDescent="0.4">
      <c r="C507" s="7" t="s">
        <v>46</v>
      </c>
      <c r="D507" s="7"/>
      <c r="E507" s="9" t="s">
        <v>5</v>
      </c>
      <c r="F507" s="27">
        <v>50000</v>
      </c>
      <c r="G507" s="9" t="s">
        <v>4</v>
      </c>
    </row>
    <row r="508" spans="1:7" x14ac:dyDescent="0.4">
      <c r="C508" s="8" t="s">
        <v>426</v>
      </c>
      <c r="D508" s="7"/>
      <c r="E508" s="9"/>
      <c r="F508" s="27"/>
      <c r="G508" s="9"/>
    </row>
    <row r="509" spans="1:7" x14ac:dyDescent="0.4">
      <c r="A509" s="8" t="s">
        <v>386</v>
      </c>
      <c r="C509" s="7"/>
      <c r="D509" s="7"/>
      <c r="E509" s="9"/>
      <c r="F509" s="27"/>
      <c r="G509" s="9"/>
    </row>
    <row r="510" spans="1:7" x14ac:dyDescent="0.4">
      <c r="A510" s="8" t="s">
        <v>427</v>
      </c>
      <c r="C510" s="7"/>
      <c r="D510" s="7"/>
      <c r="E510" s="9"/>
      <c r="F510" s="27"/>
      <c r="G510" s="9"/>
    </row>
    <row r="511" spans="1:7" x14ac:dyDescent="0.4">
      <c r="A511" s="8" t="s">
        <v>428</v>
      </c>
      <c r="C511" s="7"/>
      <c r="D511" s="7"/>
      <c r="E511" s="9"/>
      <c r="F511" s="27"/>
      <c r="G511" s="9"/>
    </row>
    <row r="512" spans="1:7" x14ac:dyDescent="0.4">
      <c r="A512" s="8" t="s">
        <v>429</v>
      </c>
      <c r="C512" s="7"/>
      <c r="D512" s="7"/>
      <c r="E512" s="9"/>
      <c r="F512" s="27"/>
      <c r="G512" s="9"/>
    </row>
    <row r="513" spans="1:7" x14ac:dyDescent="0.4">
      <c r="A513" s="8" t="s">
        <v>430</v>
      </c>
      <c r="C513" s="7"/>
      <c r="D513" s="7"/>
      <c r="E513" s="9"/>
      <c r="F513" s="27"/>
      <c r="G513" s="9"/>
    </row>
    <row r="514" spans="1:7" x14ac:dyDescent="0.4">
      <c r="A514" s="8" t="s">
        <v>431</v>
      </c>
      <c r="C514" s="7"/>
      <c r="D514" s="7"/>
      <c r="E514" s="9"/>
      <c r="F514" s="27"/>
      <c r="G514" s="9"/>
    </row>
    <row r="515" spans="1:7" x14ac:dyDescent="0.4">
      <c r="A515" s="8" t="s">
        <v>432</v>
      </c>
      <c r="C515" s="7"/>
      <c r="D515" s="7"/>
      <c r="E515" s="9"/>
      <c r="F515" s="27"/>
      <c r="G515" s="9"/>
    </row>
    <row r="516" spans="1:7" x14ac:dyDescent="0.4">
      <c r="A516" s="8" t="s">
        <v>433</v>
      </c>
      <c r="C516" s="7"/>
      <c r="D516" s="7"/>
      <c r="E516" s="9"/>
      <c r="F516" s="27"/>
      <c r="G516" s="9"/>
    </row>
    <row r="517" spans="1:7" x14ac:dyDescent="0.4">
      <c r="A517" s="8" t="s">
        <v>434</v>
      </c>
      <c r="D517" s="7"/>
      <c r="E517" s="9"/>
      <c r="F517" s="27"/>
      <c r="G517" s="9"/>
    </row>
    <row r="518" spans="1:7" x14ac:dyDescent="0.4">
      <c r="A518" s="8" t="s">
        <v>344</v>
      </c>
      <c r="D518" s="7"/>
      <c r="E518" s="9"/>
      <c r="F518" s="27"/>
      <c r="G518" s="9"/>
    </row>
    <row r="519" spans="1:7" x14ac:dyDescent="0.4">
      <c r="C519" s="7" t="s">
        <v>48</v>
      </c>
      <c r="E519" s="9" t="s">
        <v>3</v>
      </c>
      <c r="F519" s="6">
        <f>F520</f>
        <v>130000</v>
      </c>
      <c r="G519" s="9" t="s">
        <v>4</v>
      </c>
    </row>
    <row r="520" spans="1:7" x14ac:dyDescent="0.4">
      <c r="C520" s="7" t="s">
        <v>52</v>
      </c>
      <c r="E520" s="9" t="s">
        <v>5</v>
      </c>
      <c r="F520" s="27">
        <v>130000</v>
      </c>
      <c r="G520" s="9" t="s">
        <v>4</v>
      </c>
    </row>
    <row r="521" spans="1:7" x14ac:dyDescent="0.4">
      <c r="C521" s="8" t="s">
        <v>109</v>
      </c>
      <c r="E521" s="9"/>
      <c r="F521" s="27"/>
      <c r="G521" s="9"/>
    </row>
    <row r="522" spans="1:7" x14ac:dyDescent="0.4">
      <c r="A522" s="8" t="s">
        <v>110</v>
      </c>
      <c r="C522" s="7"/>
      <c r="E522" s="9"/>
      <c r="F522" s="27"/>
      <c r="G522" s="9"/>
    </row>
    <row r="523" spans="1:7" x14ac:dyDescent="0.4">
      <c r="B523" s="7" t="s">
        <v>54</v>
      </c>
      <c r="E523" s="9" t="s">
        <v>3</v>
      </c>
      <c r="F523" s="6">
        <f>F524</f>
        <v>10100</v>
      </c>
      <c r="G523" s="9" t="s">
        <v>4</v>
      </c>
    </row>
    <row r="524" spans="1:7" x14ac:dyDescent="0.4">
      <c r="B524" s="7"/>
      <c r="C524" s="7" t="s">
        <v>56</v>
      </c>
      <c r="E524" s="9" t="s">
        <v>3</v>
      </c>
      <c r="F524" s="6">
        <f>F525</f>
        <v>10100</v>
      </c>
      <c r="G524" s="9" t="s">
        <v>4</v>
      </c>
    </row>
    <row r="525" spans="1:7" x14ac:dyDescent="0.4">
      <c r="C525" s="7" t="s">
        <v>92</v>
      </c>
      <c r="D525" s="7"/>
      <c r="E525" s="9" t="s">
        <v>3</v>
      </c>
      <c r="F525" s="27">
        <f>F526+F535</f>
        <v>10100</v>
      </c>
      <c r="G525" s="9" t="s">
        <v>4</v>
      </c>
    </row>
    <row r="526" spans="1:7" x14ac:dyDescent="0.4">
      <c r="C526" s="7" t="s">
        <v>853</v>
      </c>
      <c r="D526" s="7"/>
      <c r="E526" s="9" t="s">
        <v>5</v>
      </c>
      <c r="F526" s="27">
        <v>5800</v>
      </c>
      <c r="G526" s="9" t="s">
        <v>4</v>
      </c>
    </row>
    <row r="527" spans="1:7" x14ac:dyDescent="0.4">
      <c r="C527" s="8" t="s">
        <v>854</v>
      </c>
      <c r="F527" s="28"/>
    </row>
    <row r="528" spans="1:7" x14ac:dyDescent="0.4">
      <c r="A528" s="8" t="s">
        <v>855</v>
      </c>
      <c r="F528" s="28"/>
    </row>
    <row r="529" spans="1:7" x14ac:dyDescent="0.4">
      <c r="C529" s="8" t="s">
        <v>856</v>
      </c>
      <c r="F529" s="28"/>
    </row>
    <row r="530" spans="1:7" x14ac:dyDescent="0.4">
      <c r="C530" s="8" t="s">
        <v>857</v>
      </c>
      <c r="F530" s="28"/>
    </row>
    <row r="531" spans="1:7" x14ac:dyDescent="0.4">
      <c r="C531" s="8" t="s">
        <v>858</v>
      </c>
      <c r="E531" s="9"/>
      <c r="F531" s="6"/>
    </row>
    <row r="532" spans="1:7" x14ac:dyDescent="0.4">
      <c r="A532" s="8" t="s">
        <v>837</v>
      </c>
      <c r="E532" s="9"/>
      <c r="F532" s="6"/>
    </row>
    <row r="533" spans="1:7" x14ac:dyDescent="0.4">
      <c r="C533" s="8" t="s">
        <v>437</v>
      </c>
      <c r="E533" s="9"/>
      <c r="F533" s="6"/>
    </row>
    <row r="534" spans="1:7" x14ac:dyDescent="0.4">
      <c r="A534" s="8" t="s">
        <v>410</v>
      </c>
      <c r="E534" s="9"/>
      <c r="F534" s="6"/>
    </row>
    <row r="535" spans="1:7" x14ac:dyDescent="0.4">
      <c r="C535" s="7" t="s">
        <v>942</v>
      </c>
      <c r="D535" s="7"/>
      <c r="E535" s="9" t="s">
        <v>5</v>
      </c>
      <c r="F535" s="6">
        <v>4300</v>
      </c>
      <c r="G535" s="9" t="s">
        <v>4</v>
      </c>
    </row>
    <row r="536" spans="1:7" x14ac:dyDescent="0.4">
      <c r="B536" s="7"/>
      <c r="C536" s="8" t="s">
        <v>841</v>
      </c>
      <c r="E536" s="9"/>
      <c r="F536" s="6"/>
      <c r="G536" s="9"/>
    </row>
    <row r="537" spans="1:7" x14ac:dyDescent="0.4">
      <c r="A537" s="8" t="s">
        <v>852</v>
      </c>
      <c r="B537" s="7"/>
      <c r="C537" s="7"/>
      <c r="E537" s="9"/>
      <c r="F537" s="6"/>
      <c r="G537" s="9"/>
    </row>
    <row r="538" spans="1:7" x14ac:dyDescent="0.4">
      <c r="C538" s="8" t="s">
        <v>842</v>
      </c>
      <c r="E538" s="9"/>
      <c r="F538" s="6"/>
      <c r="G538" s="9"/>
    </row>
    <row r="539" spans="1:7" x14ac:dyDescent="0.4">
      <c r="A539" s="8" t="s">
        <v>843</v>
      </c>
      <c r="E539" s="9"/>
      <c r="F539" s="6"/>
      <c r="G539" s="9"/>
    </row>
    <row r="540" spans="1:7" x14ac:dyDescent="0.4">
      <c r="C540" s="8" t="s">
        <v>844</v>
      </c>
      <c r="E540" s="9"/>
      <c r="F540" s="6"/>
      <c r="G540" s="9"/>
    </row>
    <row r="541" spans="1:7" x14ac:dyDescent="0.4">
      <c r="C541" s="8" t="s">
        <v>845</v>
      </c>
      <c r="E541" s="9"/>
      <c r="F541" s="6"/>
      <c r="G541" s="9"/>
    </row>
    <row r="542" spans="1:7" x14ac:dyDescent="0.4">
      <c r="A542" s="8" t="s">
        <v>846</v>
      </c>
      <c r="E542" s="9"/>
      <c r="F542" s="6"/>
      <c r="G542" s="9"/>
    </row>
    <row r="543" spans="1:7" x14ac:dyDescent="0.4">
      <c r="C543" s="8" t="s">
        <v>847</v>
      </c>
      <c r="E543" s="9"/>
      <c r="F543" s="6"/>
      <c r="G543" s="9"/>
    </row>
    <row r="544" spans="1:7" x14ac:dyDescent="0.4">
      <c r="A544" s="8" t="s">
        <v>848</v>
      </c>
      <c r="E544" s="9"/>
      <c r="F544" s="6"/>
      <c r="G544" s="9"/>
    </row>
    <row r="545" spans="1:7" x14ac:dyDescent="0.4">
      <c r="C545" s="8" t="s">
        <v>849</v>
      </c>
      <c r="E545" s="9"/>
      <c r="F545" s="6"/>
      <c r="G545" s="9"/>
    </row>
    <row r="546" spans="1:7" x14ac:dyDescent="0.4">
      <c r="C546" s="8" t="s">
        <v>850</v>
      </c>
      <c r="E546" s="9"/>
      <c r="F546" s="6"/>
      <c r="G546" s="9"/>
    </row>
    <row r="547" spans="1:7" x14ac:dyDescent="0.4">
      <c r="C547" s="8" t="s">
        <v>851</v>
      </c>
      <c r="E547" s="9"/>
      <c r="F547" s="6"/>
      <c r="G547" s="9"/>
    </row>
    <row r="548" spans="1:7" x14ac:dyDescent="0.4">
      <c r="C548" s="8" t="s">
        <v>858</v>
      </c>
      <c r="E548" s="9"/>
      <c r="F548" s="6"/>
      <c r="G548" s="9"/>
    </row>
    <row r="549" spans="1:7" x14ac:dyDescent="0.4">
      <c r="A549" s="8" t="s">
        <v>837</v>
      </c>
      <c r="E549" s="9"/>
      <c r="F549" s="6"/>
      <c r="G549" s="9"/>
    </row>
    <row r="550" spans="1:7" x14ac:dyDescent="0.4">
      <c r="C550" s="8" t="s">
        <v>437</v>
      </c>
      <c r="E550" s="9"/>
      <c r="F550" s="6"/>
      <c r="G550" s="9"/>
    </row>
    <row r="551" spans="1:7" x14ac:dyDescent="0.4">
      <c r="A551" s="8" t="s">
        <v>410</v>
      </c>
      <c r="E551" s="9"/>
      <c r="F551" s="6"/>
      <c r="G551" s="9"/>
    </row>
  </sheetData>
  <mergeCells count="5">
    <mergeCell ref="A5:G5"/>
    <mergeCell ref="A1:G1"/>
    <mergeCell ref="A2:G2"/>
    <mergeCell ref="A3:G3"/>
    <mergeCell ref="A4:G4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0" workbookViewId="0">
      <selection activeCell="A47" sqref="A47:D52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7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7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7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7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7" ht="21" customHeight="1" x14ac:dyDescent="0.4">
      <c r="A5" s="96" t="s">
        <v>62</v>
      </c>
      <c r="B5" s="96"/>
      <c r="C5" s="96"/>
      <c r="D5" s="96"/>
      <c r="E5" s="96"/>
      <c r="F5" s="96"/>
      <c r="G5" s="96"/>
    </row>
    <row r="6" spans="1:7" x14ac:dyDescent="0.4">
      <c r="A6" s="7" t="s">
        <v>180</v>
      </c>
      <c r="E6" s="9" t="s">
        <v>3</v>
      </c>
      <c r="F6" s="6">
        <f>F7</f>
        <v>200000</v>
      </c>
      <c r="G6" s="9" t="s">
        <v>4</v>
      </c>
    </row>
    <row r="7" spans="1:7" x14ac:dyDescent="0.4">
      <c r="B7" s="7" t="s">
        <v>27</v>
      </c>
      <c r="E7" s="9" t="s">
        <v>3</v>
      </c>
      <c r="F7" s="6">
        <f>F8+F45</f>
        <v>200000</v>
      </c>
      <c r="G7" s="9" t="s">
        <v>4</v>
      </c>
    </row>
    <row r="8" spans="1:7" x14ac:dyDescent="0.4">
      <c r="C8" s="7" t="s">
        <v>34</v>
      </c>
      <c r="E8" s="9" t="s">
        <v>3</v>
      </c>
      <c r="F8" s="6">
        <f>F11+F27</f>
        <v>170000</v>
      </c>
      <c r="G8" s="9" t="s">
        <v>4</v>
      </c>
    </row>
    <row r="9" spans="1:7" x14ac:dyDescent="0.4">
      <c r="C9" s="7" t="s">
        <v>98</v>
      </c>
      <c r="D9" s="7"/>
      <c r="E9" s="9"/>
      <c r="F9" s="27"/>
      <c r="G9" s="9"/>
    </row>
    <row r="10" spans="1:7" x14ac:dyDescent="0.4">
      <c r="A10" s="7" t="s">
        <v>118</v>
      </c>
      <c r="F10" s="28"/>
    </row>
    <row r="11" spans="1:7" x14ac:dyDescent="0.4">
      <c r="C11" s="7" t="s">
        <v>159</v>
      </c>
      <c r="D11" s="7"/>
      <c r="E11" s="9" t="s">
        <v>5</v>
      </c>
      <c r="F11" s="27">
        <v>50000</v>
      </c>
      <c r="G11" s="9" t="s">
        <v>4</v>
      </c>
    </row>
    <row r="12" spans="1:7" x14ac:dyDescent="0.4">
      <c r="C12" s="8" t="s">
        <v>438</v>
      </c>
      <c r="D12" s="7"/>
      <c r="E12" s="9"/>
      <c r="F12" s="27"/>
      <c r="G12" s="9"/>
    </row>
    <row r="13" spans="1:7" x14ac:dyDescent="0.4">
      <c r="A13" s="8" t="s">
        <v>782</v>
      </c>
      <c r="C13" s="7"/>
      <c r="D13" s="7"/>
      <c r="E13" s="9"/>
      <c r="F13" s="27"/>
      <c r="G13" s="9"/>
    </row>
    <row r="14" spans="1:7" x14ac:dyDescent="0.4">
      <c r="A14" s="8" t="s">
        <v>783</v>
      </c>
      <c r="C14" s="7"/>
      <c r="D14" s="7"/>
      <c r="E14" s="9"/>
      <c r="F14" s="27"/>
      <c r="G14" s="9"/>
    </row>
    <row r="15" spans="1:7" x14ac:dyDescent="0.4">
      <c r="A15" s="8" t="s">
        <v>784</v>
      </c>
      <c r="C15" s="7"/>
      <c r="D15" s="7"/>
      <c r="E15" s="9"/>
      <c r="F15" s="27"/>
      <c r="G15" s="9"/>
    </row>
    <row r="16" spans="1:7" x14ac:dyDescent="0.4">
      <c r="A16" s="8" t="s">
        <v>785</v>
      </c>
      <c r="C16" s="7"/>
      <c r="D16" s="7"/>
      <c r="E16" s="9"/>
      <c r="F16" s="27"/>
      <c r="G16" s="9"/>
    </row>
    <row r="17" spans="1:7" x14ac:dyDescent="0.4">
      <c r="C17" s="8" t="s">
        <v>671</v>
      </c>
      <c r="D17" s="7"/>
      <c r="E17" s="9"/>
      <c r="F17" s="27"/>
      <c r="G17" s="9"/>
    </row>
    <row r="18" spans="1:7" x14ac:dyDescent="0.4">
      <c r="A18" s="8" t="s">
        <v>439</v>
      </c>
      <c r="C18" s="7"/>
      <c r="D18" s="7"/>
      <c r="E18" s="9"/>
      <c r="F18" s="27"/>
      <c r="G18" s="9"/>
    </row>
    <row r="19" spans="1:7" x14ac:dyDescent="0.4">
      <c r="C19" s="8" t="s">
        <v>671</v>
      </c>
      <c r="D19" s="7"/>
      <c r="E19" s="9"/>
      <c r="F19" s="27"/>
      <c r="G19" s="9"/>
    </row>
    <row r="20" spans="1:7" x14ac:dyDescent="0.4">
      <c r="A20" s="8" t="s">
        <v>629</v>
      </c>
      <c r="C20" s="7"/>
      <c r="D20" s="7"/>
      <c r="E20" s="9"/>
      <c r="F20" s="27"/>
      <c r="G20" s="9"/>
    </row>
    <row r="21" spans="1:7" x14ac:dyDescent="0.4">
      <c r="C21" s="8" t="s">
        <v>786</v>
      </c>
      <c r="D21" s="7"/>
      <c r="E21" s="9"/>
      <c r="F21" s="27"/>
      <c r="G21" s="9"/>
    </row>
    <row r="22" spans="1:7" x14ac:dyDescent="0.4">
      <c r="A22" s="8" t="s">
        <v>624</v>
      </c>
      <c r="C22" s="7"/>
      <c r="D22" s="7"/>
      <c r="E22" s="9"/>
      <c r="F22" s="27"/>
      <c r="G22" s="9"/>
    </row>
    <row r="23" spans="1:7" x14ac:dyDescent="0.4">
      <c r="C23" s="8" t="s">
        <v>671</v>
      </c>
      <c r="D23" s="7"/>
      <c r="E23" s="9"/>
      <c r="F23" s="27"/>
      <c r="G23" s="9"/>
    </row>
    <row r="24" spans="1:7" x14ac:dyDescent="0.4">
      <c r="A24" s="8" t="s">
        <v>787</v>
      </c>
      <c r="C24" s="7"/>
      <c r="D24" s="7"/>
      <c r="E24" s="9"/>
      <c r="F24" s="27"/>
      <c r="G24" s="9"/>
    </row>
    <row r="25" spans="1:7" x14ac:dyDescent="0.4">
      <c r="C25" s="8" t="s">
        <v>568</v>
      </c>
      <c r="E25" s="9"/>
      <c r="F25" s="27"/>
      <c r="G25" s="9"/>
    </row>
    <row r="26" spans="1:7" x14ac:dyDescent="0.4">
      <c r="A26" s="8" t="s">
        <v>584</v>
      </c>
      <c r="C26" s="7"/>
      <c r="D26" s="7"/>
      <c r="E26" s="9"/>
      <c r="F26" s="27"/>
      <c r="G26" s="9"/>
    </row>
    <row r="27" spans="1:7" x14ac:dyDescent="0.4">
      <c r="C27" s="7" t="s">
        <v>801</v>
      </c>
      <c r="D27" s="7"/>
      <c r="E27" s="9" t="s">
        <v>5</v>
      </c>
      <c r="F27" s="27">
        <v>120000</v>
      </c>
      <c r="G27" s="9" t="s">
        <v>4</v>
      </c>
    </row>
    <row r="28" spans="1:7" x14ac:dyDescent="0.4">
      <c r="A28" s="7" t="s">
        <v>677</v>
      </c>
      <c r="C28" s="7"/>
      <c r="D28" s="7"/>
      <c r="E28" s="9"/>
      <c r="F28" s="27"/>
      <c r="G28" s="9"/>
    </row>
    <row r="29" spans="1:7" x14ac:dyDescent="0.4">
      <c r="C29" s="8" t="s">
        <v>802</v>
      </c>
      <c r="D29" s="7"/>
      <c r="E29" s="9"/>
      <c r="F29" s="27"/>
      <c r="G29" s="9"/>
    </row>
    <row r="30" spans="1:7" x14ac:dyDescent="0.4">
      <c r="A30" s="8" t="s">
        <v>803</v>
      </c>
      <c r="C30" s="7"/>
      <c r="D30" s="7"/>
      <c r="E30" s="9"/>
      <c r="F30" s="27"/>
      <c r="G30" s="9"/>
    </row>
    <row r="31" spans="1:7" x14ac:dyDescent="0.4">
      <c r="A31" s="8" t="s">
        <v>806</v>
      </c>
      <c r="C31" s="7"/>
      <c r="D31" s="7"/>
      <c r="E31" s="9"/>
      <c r="F31" s="27"/>
      <c r="G31" s="9"/>
    </row>
    <row r="32" spans="1:7" x14ac:dyDescent="0.4">
      <c r="A32" s="8" t="s">
        <v>804</v>
      </c>
      <c r="C32" s="7"/>
      <c r="D32" s="7"/>
      <c r="E32" s="9"/>
      <c r="F32" s="27"/>
      <c r="G32" s="9"/>
    </row>
    <row r="33" spans="1:7" x14ac:dyDescent="0.4">
      <c r="A33" s="8" t="s">
        <v>805</v>
      </c>
      <c r="C33" s="7"/>
      <c r="D33" s="7"/>
      <c r="E33" s="9"/>
      <c r="F33" s="27"/>
      <c r="G33" s="9"/>
    </row>
    <row r="34" spans="1:7" x14ac:dyDescent="0.4">
      <c r="A34" s="8" t="s">
        <v>807</v>
      </c>
      <c r="C34" s="7"/>
      <c r="D34" s="7"/>
      <c r="E34" s="9"/>
      <c r="F34" s="27"/>
      <c r="G34" s="9"/>
    </row>
    <row r="35" spans="1:7" x14ac:dyDescent="0.4">
      <c r="C35" s="8" t="s">
        <v>751</v>
      </c>
      <c r="E35" s="9"/>
      <c r="F35" s="27"/>
      <c r="G35" s="9"/>
    </row>
    <row r="36" spans="1:7" x14ac:dyDescent="0.4">
      <c r="A36" s="8" t="s">
        <v>752</v>
      </c>
      <c r="C36" s="7"/>
      <c r="D36" s="7"/>
      <c r="E36" s="9"/>
      <c r="F36" s="27"/>
      <c r="G36" s="9"/>
    </row>
    <row r="37" spans="1:7" x14ac:dyDescent="0.4">
      <c r="C37" s="8" t="s">
        <v>808</v>
      </c>
      <c r="D37" s="7"/>
      <c r="E37" s="9"/>
      <c r="F37" s="27"/>
      <c r="G37" s="9"/>
    </row>
    <row r="38" spans="1:7" x14ac:dyDescent="0.4">
      <c r="A38" s="8" t="s">
        <v>809</v>
      </c>
      <c r="D38" s="7"/>
      <c r="E38" s="9"/>
      <c r="F38" s="27"/>
      <c r="G38" s="9"/>
    </row>
    <row r="39" spans="1:7" x14ac:dyDescent="0.4">
      <c r="C39" s="8" t="s">
        <v>810</v>
      </c>
      <c r="D39" s="7"/>
      <c r="E39" s="9"/>
      <c r="F39" s="27"/>
      <c r="G39" s="9"/>
    </row>
    <row r="40" spans="1:7" x14ac:dyDescent="0.4">
      <c r="A40" s="8" t="s">
        <v>811</v>
      </c>
      <c r="D40" s="7"/>
      <c r="E40" s="9"/>
      <c r="F40" s="27"/>
      <c r="G40" s="9"/>
    </row>
    <row r="41" spans="1:7" x14ac:dyDescent="0.4">
      <c r="C41" s="8" t="s">
        <v>671</v>
      </c>
      <c r="D41" s="7"/>
      <c r="E41" s="9"/>
      <c r="F41" s="27"/>
      <c r="G41" s="9"/>
    </row>
    <row r="42" spans="1:7" x14ac:dyDescent="0.4">
      <c r="A42" s="8" t="s">
        <v>812</v>
      </c>
      <c r="C42" s="7"/>
      <c r="D42" s="7"/>
      <c r="E42" s="9"/>
      <c r="F42" s="27"/>
      <c r="G42" s="9"/>
    </row>
    <row r="43" spans="1:7" x14ac:dyDescent="0.4">
      <c r="C43" s="8" t="s">
        <v>568</v>
      </c>
      <c r="E43" s="9"/>
      <c r="F43" s="27"/>
      <c r="G43" s="9"/>
    </row>
    <row r="44" spans="1:7" x14ac:dyDescent="0.4">
      <c r="A44" s="8" t="s">
        <v>928</v>
      </c>
      <c r="C44" s="7"/>
      <c r="D44" s="7"/>
      <c r="E44" s="9"/>
      <c r="F44" s="27"/>
      <c r="G44" s="9"/>
    </row>
    <row r="45" spans="1:7" x14ac:dyDescent="0.4">
      <c r="C45" s="7" t="s">
        <v>38</v>
      </c>
      <c r="E45" s="9" t="s">
        <v>3</v>
      </c>
      <c r="F45" s="6">
        <f>F46</f>
        <v>30000</v>
      </c>
      <c r="G45" s="9" t="s">
        <v>4</v>
      </c>
    </row>
    <row r="46" spans="1:7" x14ac:dyDescent="0.4">
      <c r="C46" s="78" t="s">
        <v>45</v>
      </c>
      <c r="D46" s="82"/>
      <c r="E46" s="41" t="s">
        <v>5</v>
      </c>
      <c r="F46" s="36">
        <v>30000</v>
      </c>
      <c r="G46" s="41" t="s">
        <v>4</v>
      </c>
    </row>
    <row r="47" spans="1:7" x14ac:dyDescent="0.4">
      <c r="C47" s="8" t="s">
        <v>425</v>
      </c>
      <c r="D47" s="7"/>
    </row>
    <row r="48" spans="1:7" x14ac:dyDescent="0.4">
      <c r="A48" s="8" t="s">
        <v>386</v>
      </c>
      <c r="C48" s="7"/>
      <c r="D48" s="7"/>
    </row>
    <row r="49" spans="1:4" x14ac:dyDescent="0.4">
      <c r="A49" s="8" t="s">
        <v>951</v>
      </c>
      <c r="C49" s="7"/>
      <c r="D49" s="7"/>
    </row>
    <row r="50" spans="1:4" x14ac:dyDescent="0.4">
      <c r="A50" s="8" t="s">
        <v>952</v>
      </c>
      <c r="C50" s="7"/>
      <c r="D50" s="7"/>
    </row>
    <row r="51" spans="1:4" x14ac:dyDescent="0.4">
      <c r="A51" s="8" t="s">
        <v>953</v>
      </c>
      <c r="C51" s="7"/>
      <c r="D51" s="7"/>
    </row>
    <row r="52" spans="1:4" x14ac:dyDescent="0.4">
      <c r="A52" s="8" t="s">
        <v>954</v>
      </c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topLeftCell="A37" workbookViewId="0">
      <selection activeCell="D223" sqref="D223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96" t="s">
        <v>63</v>
      </c>
      <c r="B5" s="96"/>
      <c r="C5" s="96"/>
      <c r="D5" s="96"/>
      <c r="E5" s="96"/>
      <c r="F5" s="96"/>
      <c r="G5" s="96"/>
    </row>
    <row r="6" spans="1:11" x14ac:dyDescent="0.4">
      <c r="A6" s="7" t="s">
        <v>64</v>
      </c>
      <c r="E6" s="9" t="s">
        <v>3</v>
      </c>
      <c r="F6" s="6">
        <f>F7+F36+F181</f>
        <v>3184369</v>
      </c>
      <c r="G6" s="9" t="s">
        <v>4</v>
      </c>
      <c r="K6" s="31"/>
    </row>
    <row r="7" spans="1:11" x14ac:dyDescent="0.4">
      <c r="B7" s="7" t="s">
        <v>13</v>
      </c>
      <c r="E7" s="9" t="s">
        <v>3</v>
      </c>
      <c r="F7" s="6">
        <f>F8</f>
        <v>2107569</v>
      </c>
      <c r="G7" s="9" t="s">
        <v>4</v>
      </c>
    </row>
    <row r="8" spans="1:11" x14ac:dyDescent="0.4">
      <c r="C8" s="7" t="s">
        <v>20</v>
      </c>
      <c r="E8" s="9" t="s">
        <v>3</v>
      </c>
      <c r="F8" s="6">
        <f>F9+F14+F17+F25+F29</f>
        <v>2107569</v>
      </c>
      <c r="G8" s="9" t="s">
        <v>4</v>
      </c>
      <c r="K8" s="32"/>
    </row>
    <row r="9" spans="1:11" ht="21" customHeight="1" x14ac:dyDescent="0.4">
      <c r="C9" s="7" t="s">
        <v>21</v>
      </c>
      <c r="D9" s="7"/>
      <c r="E9" s="9" t="s">
        <v>5</v>
      </c>
      <c r="F9" s="83">
        <f>[1]เงินเดือน!$I$97</f>
        <v>1608000</v>
      </c>
      <c r="G9" s="9" t="s">
        <v>4</v>
      </c>
      <c r="K9" s="32"/>
    </row>
    <row r="10" spans="1:11" ht="21" customHeight="1" x14ac:dyDescent="0.4">
      <c r="C10" s="8" t="s">
        <v>131</v>
      </c>
      <c r="E10" s="9"/>
      <c r="F10" s="83"/>
      <c r="G10" s="9"/>
      <c r="K10" s="32"/>
    </row>
    <row r="11" spans="1:11" ht="21" customHeight="1" x14ac:dyDescent="0.4">
      <c r="A11" s="8" t="s">
        <v>440</v>
      </c>
      <c r="E11" s="9"/>
      <c r="F11" s="83"/>
      <c r="G11" s="9"/>
      <c r="K11" s="32"/>
    </row>
    <row r="12" spans="1:11" ht="21" customHeight="1" x14ac:dyDescent="0.4">
      <c r="A12" s="8" t="s">
        <v>310</v>
      </c>
      <c r="E12" s="9"/>
      <c r="F12" s="83"/>
      <c r="G12" s="9"/>
      <c r="K12" s="32"/>
    </row>
    <row r="13" spans="1:11" ht="21" customHeight="1" x14ac:dyDescent="0.4">
      <c r="A13" s="8" t="s">
        <v>472</v>
      </c>
      <c r="E13" s="9"/>
      <c r="F13" s="83"/>
      <c r="G13" s="9"/>
      <c r="K13" s="32"/>
    </row>
    <row r="14" spans="1:11" x14ac:dyDescent="0.4">
      <c r="C14" s="7" t="s">
        <v>22</v>
      </c>
      <c r="D14" s="7"/>
      <c r="E14" s="9" t="s">
        <v>5</v>
      </c>
      <c r="F14" s="6">
        <v>6360</v>
      </c>
      <c r="G14" s="9" t="s">
        <v>4</v>
      </c>
    </row>
    <row r="15" spans="1:11" x14ac:dyDescent="0.4">
      <c r="C15" s="8" t="s">
        <v>157</v>
      </c>
      <c r="F15" s="28"/>
    </row>
    <row r="16" spans="1:11" x14ac:dyDescent="0.4">
      <c r="A16" s="8" t="s">
        <v>158</v>
      </c>
      <c r="F16" s="28"/>
    </row>
    <row r="17" spans="1:10" x14ac:dyDescent="0.4">
      <c r="C17" s="7" t="s">
        <v>23</v>
      </c>
      <c r="D17" s="7"/>
      <c r="E17" s="9" t="s">
        <v>5</v>
      </c>
      <c r="F17" s="27">
        <v>78000</v>
      </c>
      <c r="G17" s="9" t="s">
        <v>4</v>
      </c>
    </row>
    <row r="18" spans="1:10" x14ac:dyDescent="0.4">
      <c r="C18" s="8" t="s">
        <v>215</v>
      </c>
      <c r="F18" s="28"/>
    </row>
    <row r="19" spans="1:10" x14ac:dyDescent="0.4">
      <c r="A19" s="8" t="s">
        <v>216</v>
      </c>
      <c r="F19" s="28"/>
    </row>
    <row r="20" spans="1:10" x14ac:dyDescent="0.4">
      <c r="A20" s="8" t="s">
        <v>217</v>
      </c>
      <c r="F20" s="28"/>
      <c r="J20" s="7"/>
    </row>
    <row r="21" spans="1:10" x14ac:dyDescent="0.4">
      <c r="A21" s="8" t="s">
        <v>218</v>
      </c>
      <c r="F21" s="28"/>
      <c r="J21" s="7"/>
    </row>
    <row r="22" spans="1:10" x14ac:dyDescent="0.4">
      <c r="A22" s="8" t="s">
        <v>219</v>
      </c>
      <c r="F22" s="28"/>
      <c r="J22" s="7"/>
    </row>
    <row r="23" spans="1:10" x14ac:dyDescent="0.4">
      <c r="A23" s="8" t="s">
        <v>220</v>
      </c>
      <c r="F23" s="28"/>
      <c r="J23" s="7"/>
    </row>
    <row r="24" spans="1:10" x14ac:dyDescent="0.4">
      <c r="A24" s="81" t="s">
        <v>221</v>
      </c>
      <c r="F24" s="28"/>
    </row>
    <row r="25" spans="1:10" x14ac:dyDescent="0.4">
      <c r="C25" s="7" t="s">
        <v>24</v>
      </c>
      <c r="D25" s="7"/>
      <c r="E25" s="9" t="s">
        <v>5</v>
      </c>
      <c r="F25" s="27">
        <f>[1]เงินเดือน!$I$248</f>
        <v>378984</v>
      </c>
      <c r="G25" s="9" t="s">
        <v>4</v>
      </c>
    </row>
    <row r="26" spans="1:10" x14ac:dyDescent="0.4">
      <c r="C26" s="8" t="s">
        <v>138</v>
      </c>
      <c r="E26" s="9"/>
      <c r="F26" s="27"/>
      <c r="G26" s="9"/>
    </row>
    <row r="27" spans="1:10" x14ac:dyDescent="0.4">
      <c r="A27" s="8" t="s">
        <v>441</v>
      </c>
      <c r="E27" s="9"/>
      <c r="F27" s="27"/>
      <c r="G27" s="9"/>
    </row>
    <row r="28" spans="1:10" x14ac:dyDescent="0.4">
      <c r="A28" s="8" t="s">
        <v>314</v>
      </c>
      <c r="E28" s="9"/>
      <c r="F28" s="27"/>
      <c r="G28" s="9"/>
    </row>
    <row r="29" spans="1:10" x14ac:dyDescent="0.4">
      <c r="C29" s="7" t="s">
        <v>25</v>
      </c>
      <c r="D29" s="7"/>
      <c r="E29" s="9" t="s">
        <v>5</v>
      </c>
      <c r="F29" s="27">
        <v>36225</v>
      </c>
      <c r="G29" s="9" t="s">
        <v>4</v>
      </c>
    </row>
    <row r="30" spans="1:10" x14ac:dyDescent="0.4">
      <c r="C30" s="8" t="s">
        <v>177</v>
      </c>
      <c r="E30" s="9"/>
      <c r="F30" s="27"/>
      <c r="G30" s="9"/>
    </row>
    <row r="31" spans="1:10" x14ac:dyDescent="0.4">
      <c r="A31" s="8" t="s">
        <v>862</v>
      </c>
      <c r="E31" s="9"/>
      <c r="F31" s="27"/>
      <c r="G31" s="9"/>
    </row>
    <row r="32" spans="1:10" x14ac:dyDescent="0.4">
      <c r="A32" s="8" t="s">
        <v>315</v>
      </c>
      <c r="E32" s="9"/>
      <c r="F32" s="27"/>
      <c r="G32" s="9"/>
    </row>
    <row r="33" spans="1:7" x14ac:dyDescent="0.4">
      <c r="A33" s="8" t="s">
        <v>316</v>
      </c>
      <c r="E33" s="9"/>
      <c r="F33" s="27"/>
      <c r="G33" s="9"/>
    </row>
    <row r="34" spans="1:7" x14ac:dyDescent="0.4">
      <c r="A34" s="8" t="s">
        <v>317</v>
      </c>
      <c r="E34" s="9"/>
      <c r="F34" s="27"/>
      <c r="G34" s="9"/>
    </row>
    <row r="35" spans="1:7" x14ac:dyDescent="0.4">
      <c r="A35" s="79" t="s">
        <v>173</v>
      </c>
      <c r="B35" s="79"/>
      <c r="C35" s="79"/>
      <c r="D35" s="79"/>
      <c r="E35" s="9"/>
      <c r="F35" s="27"/>
      <c r="G35" s="9"/>
    </row>
    <row r="36" spans="1:7" x14ac:dyDescent="0.4">
      <c r="B36" s="7" t="s">
        <v>27</v>
      </c>
      <c r="E36" s="9" t="s">
        <v>3</v>
      </c>
      <c r="F36" s="6">
        <f>F37+F62+F95+F170</f>
        <v>1072000</v>
      </c>
      <c r="G36" s="9" t="s">
        <v>4</v>
      </c>
    </row>
    <row r="37" spans="1:7" x14ac:dyDescent="0.4">
      <c r="C37" s="7" t="s">
        <v>28</v>
      </c>
      <c r="E37" s="9" t="s">
        <v>3</v>
      </c>
      <c r="F37" s="6">
        <f>F38+F48+F53+F57</f>
        <v>177000</v>
      </c>
      <c r="G37" s="9" t="s">
        <v>4</v>
      </c>
    </row>
    <row r="38" spans="1:7" x14ac:dyDescent="0.4">
      <c r="C38" s="7" t="s">
        <v>29</v>
      </c>
      <c r="D38" s="7"/>
      <c r="E38" s="9" t="s">
        <v>5</v>
      </c>
      <c r="F38" s="6">
        <v>30000</v>
      </c>
      <c r="G38" s="9" t="s">
        <v>4</v>
      </c>
    </row>
    <row r="39" spans="1:7" x14ac:dyDescent="0.4">
      <c r="C39" s="8" t="s">
        <v>692</v>
      </c>
      <c r="E39" s="9"/>
      <c r="F39" s="6"/>
      <c r="G39" s="9"/>
    </row>
    <row r="40" spans="1:7" x14ac:dyDescent="0.4">
      <c r="A40" s="8" t="s">
        <v>635</v>
      </c>
      <c r="E40" s="9"/>
      <c r="F40" s="6"/>
      <c r="G40" s="9"/>
    </row>
    <row r="41" spans="1:7" x14ac:dyDescent="0.4">
      <c r="A41" s="8" t="s">
        <v>672</v>
      </c>
      <c r="C41" s="7"/>
      <c r="D41" s="7"/>
      <c r="E41" s="9"/>
      <c r="F41" s="6"/>
      <c r="G41" s="9"/>
    </row>
    <row r="42" spans="1:7" x14ac:dyDescent="0.4">
      <c r="A42" s="8" t="s">
        <v>636</v>
      </c>
      <c r="E42" s="9"/>
      <c r="F42" s="6"/>
      <c r="G42" s="9"/>
    </row>
    <row r="43" spans="1:7" x14ac:dyDescent="0.4">
      <c r="A43" s="8" t="s">
        <v>637</v>
      </c>
      <c r="E43" s="9"/>
      <c r="F43" s="6"/>
      <c r="G43" s="9"/>
    </row>
    <row r="44" spans="1:7" x14ac:dyDescent="0.4">
      <c r="C44" s="8" t="s">
        <v>322</v>
      </c>
      <c r="E44" s="9"/>
      <c r="F44" s="6"/>
      <c r="G44" s="9"/>
    </row>
    <row r="45" spans="1:7" x14ac:dyDescent="0.4">
      <c r="A45" s="8" t="s">
        <v>863</v>
      </c>
      <c r="E45" s="9"/>
      <c r="F45" s="6"/>
      <c r="G45" s="9"/>
    </row>
    <row r="46" spans="1:7" x14ac:dyDescent="0.4">
      <c r="A46" s="8" t="s">
        <v>585</v>
      </c>
      <c r="E46" s="9"/>
      <c r="F46" s="6"/>
      <c r="G46" s="9"/>
    </row>
    <row r="47" spans="1:7" x14ac:dyDescent="0.4">
      <c r="A47" s="8" t="s">
        <v>590</v>
      </c>
      <c r="E47" s="9"/>
      <c r="F47" s="6"/>
      <c r="G47" s="9"/>
    </row>
    <row r="48" spans="1:7" x14ac:dyDescent="0.4">
      <c r="C48" s="7" t="s">
        <v>31</v>
      </c>
      <c r="D48" s="7"/>
      <c r="E48" s="9" t="s">
        <v>5</v>
      </c>
      <c r="F48" s="27">
        <v>5000</v>
      </c>
      <c r="G48" s="9" t="s">
        <v>4</v>
      </c>
    </row>
    <row r="49" spans="1:7" x14ac:dyDescent="0.4">
      <c r="C49" s="8" t="s">
        <v>132</v>
      </c>
      <c r="E49" s="9"/>
      <c r="F49" s="27"/>
      <c r="G49" s="9"/>
    </row>
    <row r="50" spans="1:7" x14ac:dyDescent="0.4">
      <c r="A50" s="8" t="s">
        <v>442</v>
      </c>
      <c r="E50" s="9"/>
      <c r="F50" s="27"/>
      <c r="G50" s="9"/>
    </row>
    <row r="51" spans="1:7" x14ac:dyDescent="0.4">
      <c r="A51" s="8" t="s">
        <v>443</v>
      </c>
      <c r="E51" s="9"/>
      <c r="F51" s="27"/>
      <c r="G51" s="9"/>
    </row>
    <row r="52" spans="1:7" x14ac:dyDescent="0.4">
      <c r="A52" s="8" t="s">
        <v>444</v>
      </c>
      <c r="E52" s="9"/>
      <c r="F52" s="27"/>
      <c r="G52" s="9"/>
    </row>
    <row r="53" spans="1:7" x14ac:dyDescent="0.4">
      <c r="C53" s="7" t="s">
        <v>32</v>
      </c>
      <c r="D53" s="7"/>
      <c r="E53" s="9" t="s">
        <v>5</v>
      </c>
      <c r="F53" s="27">
        <f>[1]ค่าตอบแทน!$D$59</f>
        <v>132000</v>
      </c>
      <c r="G53" s="9" t="s">
        <v>4</v>
      </c>
    </row>
    <row r="54" spans="1:7" x14ac:dyDescent="0.4">
      <c r="C54" s="8" t="s">
        <v>328</v>
      </c>
      <c r="E54" s="9"/>
      <c r="F54" s="27"/>
      <c r="G54" s="9"/>
    </row>
    <row r="55" spans="1:7" x14ac:dyDescent="0.4">
      <c r="A55" s="8" t="s">
        <v>586</v>
      </c>
      <c r="E55" s="9"/>
      <c r="F55" s="27"/>
      <c r="G55" s="9"/>
    </row>
    <row r="56" spans="1:7" x14ac:dyDescent="0.4">
      <c r="A56" s="8" t="s">
        <v>589</v>
      </c>
      <c r="E56" s="9"/>
      <c r="F56" s="27"/>
      <c r="G56" s="9"/>
    </row>
    <row r="57" spans="1:7" x14ac:dyDescent="0.4">
      <c r="C57" s="7" t="s">
        <v>33</v>
      </c>
      <c r="D57" s="7"/>
      <c r="E57" s="9" t="s">
        <v>5</v>
      </c>
      <c r="F57" s="27">
        <v>10000</v>
      </c>
      <c r="G57" s="9" t="s">
        <v>4</v>
      </c>
    </row>
    <row r="58" spans="1:7" x14ac:dyDescent="0.4">
      <c r="C58" s="8" t="s">
        <v>123</v>
      </c>
      <c r="F58" s="28"/>
    </row>
    <row r="59" spans="1:7" x14ac:dyDescent="0.4">
      <c r="A59" s="8" t="s">
        <v>587</v>
      </c>
      <c r="F59" s="28"/>
    </row>
    <row r="60" spans="1:7" x14ac:dyDescent="0.4">
      <c r="A60" s="8" t="s">
        <v>588</v>
      </c>
      <c r="F60" s="28"/>
    </row>
    <row r="61" spans="1:7" x14ac:dyDescent="0.4">
      <c r="A61" s="8" t="s">
        <v>173</v>
      </c>
      <c r="F61" s="28"/>
    </row>
    <row r="62" spans="1:7" x14ac:dyDescent="0.4">
      <c r="C62" s="7" t="s">
        <v>34</v>
      </c>
      <c r="E62" s="9" t="s">
        <v>3</v>
      </c>
      <c r="F62" s="6">
        <f>F63+F69+F77+F85+F92</f>
        <v>595000</v>
      </c>
      <c r="G62" s="9" t="s">
        <v>4</v>
      </c>
    </row>
    <row r="63" spans="1:7" x14ac:dyDescent="0.4">
      <c r="C63" s="78" t="s">
        <v>35</v>
      </c>
      <c r="D63" s="78"/>
      <c r="E63" s="41" t="s">
        <v>5</v>
      </c>
      <c r="F63" s="36">
        <v>350000</v>
      </c>
      <c r="G63" s="41" t="s">
        <v>4</v>
      </c>
    </row>
    <row r="64" spans="1:7" x14ac:dyDescent="0.4">
      <c r="C64" s="8" t="s">
        <v>141</v>
      </c>
      <c r="D64" s="7"/>
      <c r="E64" s="9"/>
      <c r="F64" s="27"/>
      <c r="G64" s="9"/>
    </row>
    <row r="65" spans="1:7" x14ac:dyDescent="0.4">
      <c r="A65" s="8" t="s">
        <v>142</v>
      </c>
      <c r="C65" s="7"/>
      <c r="D65" s="7"/>
      <c r="E65" s="9"/>
      <c r="F65" s="27"/>
      <c r="G65" s="9"/>
    </row>
    <row r="66" spans="1:7" x14ac:dyDescent="0.4">
      <c r="A66" s="8" t="s">
        <v>143</v>
      </c>
      <c r="C66" s="7"/>
      <c r="D66" s="7"/>
      <c r="E66" s="9"/>
      <c r="F66" s="27"/>
      <c r="G66" s="9"/>
    </row>
    <row r="67" spans="1:7" x14ac:dyDescent="0.4">
      <c r="A67" s="8" t="s">
        <v>144</v>
      </c>
      <c r="C67" s="7"/>
      <c r="D67" s="7"/>
      <c r="E67" s="9"/>
      <c r="F67" s="27"/>
      <c r="G67" s="9"/>
    </row>
    <row r="68" spans="1:7" x14ac:dyDescent="0.4">
      <c r="A68" s="8" t="s">
        <v>103</v>
      </c>
      <c r="C68" s="7"/>
      <c r="D68" s="7"/>
      <c r="E68" s="9"/>
      <c r="F68" s="27"/>
      <c r="G68" s="9"/>
    </row>
    <row r="69" spans="1:7" x14ac:dyDescent="0.4">
      <c r="C69" s="7" t="s">
        <v>36</v>
      </c>
      <c r="D69" s="7"/>
      <c r="E69" s="9" t="s">
        <v>5</v>
      </c>
      <c r="F69" s="27">
        <v>5000</v>
      </c>
      <c r="G69" s="9" t="s">
        <v>4</v>
      </c>
    </row>
    <row r="70" spans="1:7" x14ac:dyDescent="0.4">
      <c r="C70" s="8" t="s">
        <v>97</v>
      </c>
      <c r="E70" s="9"/>
      <c r="F70" s="27"/>
      <c r="G70" s="9"/>
    </row>
    <row r="71" spans="1:7" x14ac:dyDescent="0.4">
      <c r="A71" s="8" t="s">
        <v>1053</v>
      </c>
      <c r="E71" s="9"/>
      <c r="F71" s="27"/>
      <c r="G71" s="9"/>
    </row>
    <row r="72" spans="1:7" x14ac:dyDescent="0.4">
      <c r="A72" s="8" t="s">
        <v>1054</v>
      </c>
      <c r="E72" s="9"/>
      <c r="F72" s="27"/>
      <c r="G72" s="9"/>
    </row>
    <row r="73" spans="1:7" x14ac:dyDescent="0.4">
      <c r="A73" s="8" t="s">
        <v>1055</v>
      </c>
      <c r="E73" s="9"/>
      <c r="F73" s="27"/>
      <c r="G73" s="9"/>
    </row>
    <row r="74" spans="1:7" x14ac:dyDescent="0.4">
      <c r="A74" s="8" t="s">
        <v>1056</v>
      </c>
      <c r="E74" s="9"/>
      <c r="F74" s="27"/>
      <c r="G74" s="9"/>
    </row>
    <row r="75" spans="1:7" x14ac:dyDescent="0.4">
      <c r="A75" s="7"/>
      <c r="B75" s="7"/>
      <c r="C75" s="7" t="s">
        <v>98</v>
      </c>
      <c r="D75" s="7"/>
      <c r="E75" s="9"/>
      <c r="F75" s="6"/>
      <c r="G75" s="9"/>
    </row>
    <row r="76" spans="1:7" x14ac:dyDescent="0.4">
      <c r="A76" s="7" t="s">
        <v>118</v>
      </c>
      <c r="B76" s="7"/>
      <c r="C76" s="7"/>
      <c r="D76" s="7"/>
      <c r="E76" s="9"/>
      <c r="F76" s="6"/>
      <c r="G76" s="9"/>
    </row>
    <row r="77" spans="1:7" x14ac:dyDescent="0.4">
      <c r="A77" s="7"/>
      <c r="B77" s="7"/>
      <c r="C77" s="7" t="s">
        <v>182</v>
      </c>
      <c r="D77" s="7"/>
      <c r="E77" s="9" t="s">
        <v>5</v>
      </c>
      <c r="F77" s="27">
        <v>150000</v>
      </c>
      <c r="G77" s="9" t="s">
        <v>4</v>
      </c>
    </row>
    <row r="78" spans="1:7" x14ac:dyDescent="0.4">
      <c r="C78" s="8" t="s">
        <v>355</v>
      </c>
      <c r="E78" s="9"/>
      <c r="F78" s="27"/>
      <c r="G78" s="9"/>
    </row>
    <row r="79" spans="1:7" x14ac:dyDescent="0.4">
      <c r="A79" s="8" t="s">
        <v>356</v>
      </c>
      <c r="E79" s="9"/>
      <c r="F79" s="27"/>
      <c r="G79" s="9"/>
    </row>
    <row r="80" spans="1:7" x14ac:dyDescent="0.4">
      <c r="A80" s="8" t="s">
        <v>357</v>
      </c>
      <c r="E80" s="9"/>
      <c r="F80" s="27"/>
      <c r="G80" s="9"/>
    </row>
    <row r="81" spans="1:7" x14ac:dyDescent="0.4">
      <c r="A81" s="8" t="s">
        <v>358</v>
      </c>
      <c r="E81" s="9"/>
      <c r="F81" s="27"/>
      <c r="G81" s="9"/>
    </row>
    <row r="82" spans="1:7" x14ac:dyDescent="0.4">
      <c r="A82" s="8" t="s">
        <v>361</v>
      </c>
      <c r="E82" s="9"/>
      <c r="F82" s="27"/>
      <c r="G82" s="9"/>
    </row>
    <row r="83" spans="1:7" x14ac:dyDescent="0.4">
      <c r="A83" s="8" t="s">
        <v>359</v>
      </c>
      <c r="E83" s="9"/>
      <c r="F83" s="27"/>
      <c r="G83" s="9"/>
    </row>
    <row r="84" spans="1:7" x14ac:dyDescent="0.4">
      <c r="A84" s="8" t="s">
        <v>360</v>
      </c>
      <c r="E84" s="9"/>
      <c r="F84" s="27"/>
      <c r="G84" s="9"/>
    </row>
    <row r="85" spans="1:7" x14ac:dyDescent="0.4">
      <c r="C85" s="7" t="s">
        <v>879</v>
      </c>
      <c r="D85" s="7"/>
      <c r="E85" s="9" t="s">
        <v>5</v>
      </c>
      <c r="F85" s="27">
        <v>20000</v>
      </c>
      <c r="G85" s="9" t="s">
        <v>4</v>
      </c>
    </row>
    <row r="86" spans="1:7" x14ac:dyDescent="0.4">
      <c r="C86" s="8" t="s">
        <v>883</v>
      </c>
      <c r="E86" s="9"/>
      <c r="F86" s="27"/>
      <c r="G86" s="9"/>
    </row>
    <row r="87" spans="1:7" x14ac:dyDescent="0.4">
      <c r="A87" s="8" t="s">
        <v>880</v>
      </c>
      <c r="E87" s="9"/>
      <c r="F87" s="27"/>
      <c r="G87" s="9"/>
    </row>
    <row r="88" spans="1:7" x14ac:dyDescent="0.4">
      <c r="A88" s="8" t="s">
        <v>881</v>
      </c>
      <c r="E88" s="9"/>
      <c r="F88" s="27"/>
      <c r="G88" s="9"/>
    </row>
    <row r="89" spans="1:7" x14ac:dyDescent="0.4">
      <c r="A89" s="8" t="s">
        <v>882</v>
      </c>
      <c r="E89" s="9"/>
      <c r="F89" s="27"/>
      <c r="G89" s="9"/>
    </row>
    <row r="90" spans="1:7" x14ac:dyDescent="0.4">
      <c r="C90" s="8" t="s">
        <v>751</v>
      </c>
      <c r="E90" s="9"/>
      <c r="F90" s="27"/>
      <c r="G90" s="9"/>
    </row>
    <row r="91" spans="1:7" x14ac:dyDescent="0.4">
      <c r="A91" s="8" t="s">
        <v>752</v>
      </c>
      <c r="C91" s="7"/>
      <c r="D91" s="7"/>
      <c r="E91" s="9"/>
      <c r="F91" s="27"/>
      <c r="G91" s="9"/>
    </row>
    <row r="92" spans="1:7" x14ac:dyDescent="0.4">
      <c r="C92" s="78" t="s">
        <v>37</v>
      </c>
      <c r="D92" s="78"/>
      <c r="E92" s="41" t="s">
        <v>5</v>
      </c>
      <c r="F92" s="36">
        <v>70000</v>
      </c>
      <c r="G92" s="41" t="s">
        <v>4</v>
      </c>
    </row>
    <row r="93" spans="1:7" x14ac:dyDescent="0.4">
      <c r="C93" s="8" t="s">
        <v>246</v>
      </c>
      <c r="E93" s="9"/>
      <c r="F93" s="27"/>
      <c r="G93" s="9"/>
    </row>
    <row r="94" spans="1:7" x14ac:dyDescent="0.4">
      <c r="A94" s="8" t="s">
        <v>102</v>
      </c>
      <c r="E94" s="9"/>
      <c r="F94" s="27"/>
      <c r="G94" s="9"/>
    </row>
    <row r="95" spans="1:7" x14ac:dyDescent="0.4">
      <c r="C95" s="7" t="s">
        <v>38</v>
      </c>
      <c r="E95" s="9" t="s">
        <v>3</v>
      </c>
      <c r="F95" s="6">
        <f>F96+F108+F120+F129+F137+F145+F154+F158</f>
        <v>215000</v>
      </c>
      <c r="G95" s="9" t="s">
        <v>4</v>
      </c>
    </row>
    <row r="96" spans="1:7" x14ac:dyDescent="0.4">
      <c r="C96" s="7" t="s">
        <v>39</v>
      </c>
      <c r="D96" s="7"/>
      <c r="E96" s="9" t="s">
        <v>5</v>
      </c>
      <c r="F96" s="27">
        <v>30000</v>
      </c>
      <c r="G96" s="9" t="s">
        <v>4</v>
      </c>
    </row>
    <row r="97" spans="1:7" x14ac:dyDescent="0.4">
      <c r="C97" s="8" t="s">
        <v>369</v>
      </c>
      <c r="E97" s="9"/>
      <c r="F97" s="27"/>
      <c r="G97" s="9"/>
    </row>
    <row r="98" spans="1:7" x14ac:dyDescent="0.4">
      <c r="A98" s="8" t="s">
        <v>370</v>
      </c>
      <c r="E98" s="9"/>
      <c r="F98" s="27"/>
      <c r="G98" s="9"/>
    </row>
    <row r="99" spans="1:7" x14ac:dyDescent="0.4">
      <c r="A99" s="8" t="s">
        <v>371</v>
      </c>
      <c r="E99" s="9"/>
      <c r="F99" s="27"/>
      <c r="G99" s="9"/>
    </row>
    <row r="100" spans="1:7" x14ac:dyDescent="0.4">
      <c r="A100" s="8" t="s">
        <v>372</v>
      </c>
      <c r="E100" s="9"/>
      <c r="F100" s="27"/>
      <c r="G100" s="9"/>
    </row>
    <row r="101" spans="1:7" x14ac:dyDescent="0.4">
      <c r="A101" s="8" t="s">
        <v>373</v>
      </c>
      <c r="E101" s="9"/>
      <c r="F101" s="27"/>
      <c r="G101" s="9"/>
    </row>
    <row r="102" spans="1:7" x14ac:dyDescent="0.4">
      <c r="A102" s="8" t="s">
        <v>374</v>
      </c>
      <c r="E102" s="9"/>
      <c r="F102" s="27"/>
      <c r="G102" s="9"/>
    </row>
    <row r="103" spans="1:7" x14ac:dyDescent="0.4">
      <c r="A103" s="8" t="s">
        <v>375</v>
      </c>
      <c r="E103" s="9"/>
      <c r="F103" s="27"/>
      <c r="G103" s="9"/>
    </row>
    <row r="104" spans="1:7" x14ac:dyDescent="0.4">
      <c r="A104" s="8" t="s">
        <v>376</v>
      </c>
      <c r="E104" s="9"/>
      <c r="F104" s="27"/>
      <c r="G104" s="9"/>
    </row>
    <row r="105" spans="1:7" x14ac:dyDescent="0.4">
      <c r="A105" s="8" t="s">
        <v>377</v>
      </c>
      <c r="E105" s="9"/>
      <c r="F105" s="27"/>
      <c r="G105" s="9"/>
    </row>
    <row r="106" spans="1:7" x14ac:dyDescent="0.4">
      <c r="A106" s="8" t="s">
        <v>393</v>
      </c>
      <c r="E106" s="9"/>
      <c r="F106" s="27"/>
      <c r="G106" s="9"/>
    </row>
    <row r="107" spans="1:7" x14ac:dyDescent="0.4">
      <c r="A107" s="8" t="s">
        <v>343</v>
      </c>
      <c r="E107" s="9"/>
      <c r="F107" s="27"/>
      <c r="G107" s="9"/>
    </row>
    <row r="108" spans="1:7" x14ac:dyDescent="0.4">
      <c r="C108" s="7" t="s">
        <v>40</v>
      </c>
      <c r="D108" s="7"/>
      <c r="E108" s="9" t="s">
        <v>5</v>
      </c>
      <c r="F108" s="27">
        <v>10000</v>
      </c>
      <c r="G108" s="9" t="s">
        <v>4</v>
      </c>
    </row>
    <row r="109" spans="1:7" x14ac:dyDescent="0.4">
      <c r="C109" s="8" t="s">
        <v>378</v>
      </c>
      <c r="E109" s="9"/>
      <c r="F109" s="27"/>
      <c r="G109" s="9"/>
    </row>
    <row r="110" spans="1:7" x14ac:dyDescent="0.4">
      <c r="A110" s="8" t="s">
        <v>370</v>
      </c>
      <c r="E110" s="9"/>
      <c r="F110" s="27"/>
      <c r="G110" s="9"/>
    </row>
    <row r="111" spans="1:7" x14ac:dyDescent="0.4">
      <c r="A111" s="8" t="s">
        <v>379</v>
      </c>
      <c r="E111" s="9"/>
      <c r="F111" s="27"/>
      <c r="G111" s="9"/>
    </row>
    <row r="112" spans="1:7" x14ac:dyDescent="0.4">
      <c r="A112" s="8" t="s">
        <v>380</v>
      </c>
      <c r="E112" s="9"/>
      <c r="F112" s="27"/>
      <c r="G112" s="9"/>
    </row>
    <row r="113" spans="1:7" x14ac:dyDescent="0.4">
      <c r="A113" s="8" t="s">
        <v>381</v>
      </c>
      <c r="E113" s="9"/>
      <c r="F113" s="27"/>
      <c r="G113" s="9"/>
    </row>
    <row r="114" spans="1:7" x14ac:dyDescent="0.4">
      <c r="A114" s="8" t="s">
        <v>382</v>
      </c>
      <c r="E114" s="9"/>
      <c r="F114" s="27"/>
      <c r="G114" s="9"/>
    </row>
    <row r="115" spans="1:7" x14ac:dyDescent="0.4">
      <c r="A115" s="8" t="s">
        <v>383</v>
      </c>
      <c r="E115" s="9"/>
      <c r="F115" s="27"/>
      <c r="G115" s="9"/>
    </row>
    <row r="116" spans="1:7" x14ac:dyDescent="0.4">
      <c r="A116" s="8" t="s">
        <v>384</v>
      </c>
      <c r="E116" s="9"/>
      <c r="F116" s="27"/>
      <c r="G116" s="9"/>
    </row>
    <row r="117" spans="1:7" x14ac:dyDescent="0.4">
      <c r="A117" s="8" t="s">
        <v>394</v>
      </c>
      <c r="E117" s="9"/>
      <c r="F117" s="27"/>
      <c r="G117" s="9"/>
    </row>
    <row r="118" spans="1:7" x14ac:dyDescent="0.4">
      <c r="A118" s="8" t="s">
        <v>341</v>
      </c>
      <c r="E118" s="9"/>
      <c r="F118" s="27"/>
      <c r="G118" s="9"/>
    </row>
    <row r="119" spans="1:7" x14ac:dyDescent="0.4">
      <c r="A119" s="43" t="s">
        <v>340</v>
      </c>
      <c r="E119" s="9"/>
      <c r="F119" s="27"/>
      <c r="G119" s="9"/>
    </row>
    <row r="120" spans="1:7" x14ac:dyDescent="0.4">
      <c r="C120" s="7" t="s">
        <v>41</v>
      </c>
      <c r="D120" s="7"/>
      <c r="E120" s="9" t="s">
        <v>5</v>
      </c>
      <c r="F120" s="27">
        <v>50000</v>
      </c>
      <c r="G120" s="9" t="s">
        <v>4</v>
      </c>
    </row>
    <row r="121" spans="1:7" x14ac:dyDescent="0.4">
      <c r="C121" s="8" t="s">
        <v>385</v>
      </c>
      <c r="D121" s="7"/>
      <c r="E121" s="9"/>
      <c r="F121" s="27"/>
      <c r="G121" s="9"/>
    </row>
    <row r="122" spans="1:7" x14ac:dyDescent="0.4">
      <c r="A122" s="8" t="s">
        <v>386</v>
      </c>
      <c r="C122" s="7"/>
      <c r="D122" s="7"/>
      <c r="E122" s="9"/>
      <c r="F122" s="27"/>
      <c r="G122" s="9"/>
    </row>
    <row r="123" spans="1:7" x14ac:dyDescent="0.4">
      <c r="A123" s="8" t="s">
        <v>387</v>
      </c>
      <c r="C123" s="7"/>
      <c r="D123" s="7"/>
      <c r="E123" s="9"/>
      <c r="F123" s="27"/>
      <c r="G123" s="9"/>
    </row>
    <row r="124" spans="1:7" x14ac:dyDescent="0.4">
      <c r="A124" s="8" t="s">
        <v>388</v>
      </c>
      <c r="C124" s="7"/>
      <c r="D124" s="7"/>
      <c r="E124" s="9"/>
      <c r="F124" s="27"/>
      <c r="G124" s="9"/>
    </row>
    <row r="125" spans="1:7" x14ac:dyDescent="0.4">
      <c r="A125" s="8" t="s">
        <v>389</v>
      </c>
      <c r="C125" s="7"/>
      <c r="D125" s="7"/>
      <c r="E125" s="9"/>
      <c r="F125" s="27"/>
      <c r="G125" s="9"/>
    </row>
    <row r="126" spans="1:7" x14ac:dyDescent="0.4">
      <c r="A126" s="8" t="s">
        <v>390</v>
      </c>
      <c r="C126" s="7"/>
      <c r="D126" s="7"/>
      <c r="E126" s="9"/>
      <c r="F126" s="27"/>
      <c r="G126" s="9"/>
    </row>
    <row r="127" spans="1:7" x14ac:dyDescent="0.4">
      <c r="A127" s="8" t="s">
        <v>391</v>
      </c>
      <c r="C127" s="7"/>
      <c r="D127" s="7"/>
      <c r="E127" s="9"/>
      <c r="F127" s="27"/>
      <c r="G127" s="9"/>
    </row>
    <row r="128" spans="1:7" x14ac:dyDescent="0.4">
      <c r="A128" s="40" t="s">
        <v>392</v>
      </c>
      <c r="D128" s="7"/>
      <c r="E128" s="9"/>
      <c r="F128" s="27"/>
      <c r="G128" s="9"/>
    </row>
    <row r="129" spans="1:7" x14ac:dyDescent="0.4">
      <c r="C129" s="7" t="s">
        <v>42</v>
      </c>
      <c r="D129" s="7"/>
      <c r="E129" s="9" t="s">
        <v>5</v>
      </c>
      <c r="F129" s="27">
        <v>40000</v>
      </c>
      <c r="G129" s="9" t="s">
        <v>4</v>
      </c>
    </row>
    <row r="130" spans="1:7" x14ac:dyDescent="0.4">
      <c r="C130" s="8" t="s">
        <v>400</v>
      </c>
      <c r="D130" s="7"/>
      <c r="E130" s="9"/>
      <c r="F130" s="27"/>
      <c r="G130" s="9"/>
    </row>
    <row r="131" spans="1:7" x14ac:dyDescent="0.4">
      <c r="A131" s="8" t="s">
        <v>396</v>
      </c>
      <c r="C131" s="7"/>
      <c r="D131" s="7"/>
      <c r="E131" s="9"/>
      <c r="F131" s="27"/>
      <c r="G131" s="9"/>
    </row>
    <row r="132" spans="1:7" x14ac:dyDescent="0.4">
      <c r="A132" s="8" t="s">
        <v>397</v>
      </c>
      <c r="C132" s="7"/>
      <c r="D132" s="7"/>
      <c r="E132" s="9"/>
      <c r="F132" s="27"/>
      <c r="G132" s="9"/>
    </row>
    <row r="133" spans="1:7" x14ac:dyDescent="0.4">
      <c r="A133" s="8" t="s">
        <v>398</v>
      </c>
      <c r="C133" s="7"/>
      <c r="D133" s="7"/>
      <c r="E133" s="9"/>
      <c r="F133" s="27"/>
      <c r="G133" s="9"/>
    </row>
    <row r="134" spans="1:7" x14ac:dyDescent="0.4">
      <c r="A134" s="8" t="s">
        <v>399</v>
      </c>
      <c r="C134" s="7"/>
      <c r="D134" s="7"/>
      <c r="E134" s="9"/>
      <c r="F134" s="27"/>
      <c r="G134" s="9"/>
    </row>
    <row r="135" spans="1:7" x14ac:dyDescent="0.4">
      <c r="A135" s="8" t="s">
        <v>395</v>
      </c>
      <c r="C135" s="7"/>
      <c r="D135" s="7"/>
      <c r="E135" s="9"/>
      <c r="F135" s="27"/>
      <c r="G135" s="9"/>
    </row>
    <row r="136" spans="1:7" x14ac:dyDescent="0.4">
      <c r="A136" s="8" t="s">
        <v>340</v>
      </c>
      <c r="C136" s="7"/>
      <c r="D136" s="7"/>
      <c r="E136" s="9"/>
      <c r="F136" s="27"/>
      <c r="G136" s="9"/>
    </row>
    <row r="137" spans="1:7" x14ac:dyDescent="0.4">
      <c r="C137" s="7" t="s">
        <v>44</v>
      </c>
      <c r="D137" s="7"/>
      <c r="E137" s="9" t="s">
        <v>5</v>
      </c>
      <c r="F137" s="27">
        <v>30000</v>
      </c>
      <c r="G137" s="9" t="s">
        <v>4</v>
      </c>
    </row>
    <row r="138" spans="1:7" x14ac:dyDescent="0.4">
      <c r="C138" s="8" t="s">
        <v>411</v>
      </c>
      <c r="D138" s="7"/>
      <c r="E138" s="9"/>
      <c r="F138" s="27"/>
      <c r="G138" s="9"/>
    </row>
    <row r="139" spans="1:7" x14ac:dyDescent="0.4">
      <c r="A139" s="8" t="s">
        <v>412</v>
      </c>
      <c r="C139" s="7"/>
      <c r="D139" s="7"/>
      <c r="E139" s="9"/>
      <c r="F139" s="27"/>
      <c r="G139" s="9"/>
    </row>
    <row r="140" spans="1:7" x14ac:dyDescent="0.4">
      <c r="A140" s="8" t="s">
        <v>413</v>
      </c>
      <c r="C140" s="7"/>
      <c r="D140" s="7"/>
      <c r="E140" s="9"/>
      <c r="F140" s="27"/>
      <c r="G140" s="9"/>
    </row>
    <row r="141" spans="1:7" x14ac:dyDescent="0.4">
      <c r="A141" s="8" t="s">
        <v>414</v>
      </c>
      <c r="C141" s="7"/>
      <c r="D141" s="7"/>
      <c r="E141" s="9"/>
      <c r="F141" s="27"/>
      <c r="G141" s="9"/>
    </row>
    <row r="142" spans="1:7" x14ac:dyDescent="0.4">
      <c r="A142" s="8" t="s">
        <v>415</v>
      </c>
      <c r="C142" s="7"/>
      <c r="D142" s="7"/>
      <c r="E142" s="9"/>
      <c r="F142" s="27"/>
      <c r="G142" s="9"/>
    </row>
    <row r="143" spans="1:7" x14ac:dyDescent="0.4">
      <c r="A143" s="8" t="s">
        <v>416</v>
      </c>
      <c r="C143" s="7"/>
      <c r="D143" s="7"/>
      <c r="E143" s="9"/>
      <c r="F143" s="27"/>
      <c r="G143" s="9"/>
    </row>
    <row r="144" spans="1:7" x14ac:dyDescent="0.4">
      <c r="A144" s="8" t="s">
        <v>410</v>
      </c>
      <c r="D144" s="7"/>
      <c r="E144" s="9"/>
      <c r="F144" s="27"/>
      <c r="G144" s="9"/>
    </row>
    <row r="145" spans="1:10" x14ac:dyDescent="0.4">
      <c r="C145" s="7" t="s">
        <v>66</v>
      </c>
      <c r="D145" s="7"/>
      <c r="E145" s="9" t="s">
        <v>5</v>
      </c>
      <c r="F145" s="27">
        <v>5000</v>
      </c>
      <c r="G145" s="9" t="s">
        <v>4</v>
      </c>
    </row>
    <row r="146" spans="1:10" x14ac:dyDescent="0.4">
      <c r="C146" s="8" t="s">
        <v>417</v>
      </c>
      <c r="D146" s="7"/>
      <c r="E146" s="9"/>
      <c r="F146" s="27"/>
      <c r="G146" s="9"/>
    </row>
    <row r="147" spans="1:10" x14ac:dyDescent="0.4">
      <c r="A147" s="8" t="s">
        <v>418</v>
      </c>
      <c r="C147" s="7"/>
      <c r="D147" s="7"/>
      <c r="E147" s="9"/>
      <c r="F147" s="27"/>
      <c r="G147" s="9"/>
    </row>
    <row r="148" spans="1:10" x14ac:dyDescent="0.4">
      <c r="A148" s="8" t="s">
        <v>419</v>
      </c>
      <c r="C148" s="7"/>
      <c r="D148" s="7"/>
      <c r="E148" s="9"/>
      <c r="F148" s="27"/>
      <c r="G148" s="9"/>
    </row>
    <row r="149" spans="1:10" x14ac:dyDescent="0.4">
      <c r="A149" s="8" t="s">
        <v>420</v>
      </c>
      <c r="C149" s="7"/>
      <c r="D149" s="7"/>
      <c r="E149" s="9"/>
      <c r="F149" s="27"/>
      <c r="G149" s="9"/>
    </row>
    <row r="150" spans="1:10" x14ac:dyDescent="0.4">
      <c r="A150" s="8" t="s">
        <v>421</v>
      </c>
      <c r="C150" s="7"/>
      <c r="D150" s="7"/>
      <c r="E150" s="9"/>
      <c r="F150" s="27"/>
      <c r="G150" s="9"/>
    </row>
    <row r="151" spans="1:10" x14ac:dyDescent="0.4">
      <c r="A151" s="8" t="s">
        <v>422</v>
      </c>
      <c r="C151" s="7"/>
      <c r="D151" s="7"/>
      <c r="E151" s="9"/>
      <c r="F151" s="27"/>
      <c r="G151" s="9"/>
    </row>
    <row r="152" spans="1:10" x14ac:dyDescent="0.4">
      <c r="A152" s="8" t="s">
        <v>423</v>
      </c>
      <c r="C152" s="7"/>
      <c r="D152" s="7"/>
      <c r="E152" s="9"/>
      <c r="F152" s="27"/>
      <c r="G152" s="9"/>
    </row>
    <row r="153" spans="1:10" x14ac:dyDescent="0.4">
      <c r="A153" s="8" t="s">
        <v>424</v>
      </c>
      <c r="C153" s="7"/>
      <c r="D153" s="7"/>
      <c r="E153" s="9"/>
      <c r="F153" s="27"/>
      <c r="G153" s="9"/>
    </row>
    <row r="154" spans="1:10" ht="22.8" x14ac:dyDescent="0.55000000000000004">
      <c r="C154" s="7" t="s">
        <v>67</v>
      </c>
      <c r="D154" s="7"/>
      <c r="E154" s="9" t="s">
        <v>5</v>
      </c>
      <c r="F154" s="27">
        <v>20000</v>
      </c>
      <c r="G154" s="9" t="s">
        <v>4</v>
      </c>
      <c r="J154" s="45">
        <v>14724000</v>
      </c>
    </row>
    <row r="155" spans="1:10" ht="22.8" x14ac:dyDescent="0.55000000000000004">
      <c r="C155" s="8" t="s">
        <v>145</v>
      </c>
      <c r="E155" s="40"/>
      <c r="F155" s="27"/>
      <c r="G155" s="9"/>
      <c r="J155" s="45">
        <v>2563200</v>
      </c>
    </row>
    <row r="156" spans="1:10" ht="22.8" x14ac:dyDescent="0.55000000000000004">
      <c r="A156" s="8" t="s">
        <v>445</v>
      </c>
      <c r="E156" s="40"/>
      <c r="F156" s="27"/>
      <c r="G156" s="9"/>
      <c r="J156" s="45">
        <v>180000</v>
      </c>
    </row>
    <row r="157" spans="1:10" ht="22.8" x14ac:dyDescent="0.55000000000000004">
      <c r="A157" s="8" t="s">
        <v>342</v>
      </c>
      <c r="E157" s="40"/>
      <c r="F157" s="27"/>
      <c r="G157" s="9"/>
      <c r="J157" s="45"/>
    </row>
    <row r="158" spans="1:10" ht="22.8" x14ac:dyDescent="0.55000000000000004">
      <c r="C158" s="7" t="s">
        <v>46</v>
      </c>
      <c r="D158" s="7"/>
      <c r="E158" s="9" t="s">
        <v>5</v>
      </c>
      <c r="F158" s="27">
        <v>30000</v>
      </c>
      <c r="G158" s="9" t="s">
        <v>4</v>
      </c>
      <c r="J158" s="45">
        <v>1388659</v>
      </c>
    </row>
    <row r="159" spans="1:10" ht="22.8" x14ac:dyDescent="0.55000000000000004">
      <c r="C159" s="8" t="s">
        <v>426</v>
      </c>
      <c r="D159" s="7"/>
      <c r="E159" s="9"/>
      <c r="F159" s="27"/>
      <c r="G159" s="9"/>
      <c r="J159" s="45"/>
    </row>
    <row r="160" spans="1:10" ht="22.8" x14ac:dyDescent="0.55000000000000004">
      <c r="A160" s="8" t="s">
        <v>386</v>
      </c>
      <c r="C160" s="7"/>
      <c r="D160" s="7"/>
      <c r="E160" s="9"/>
      <c r="F160" s="27"/>
      <c r="G160" s="9"/>
      <c r="J160" s="45"/>
    </row>
    <row r="161" spans="1:10" ht="22.8" x14ac:dyDescent="0.55000000000000004">
      <c r="A161" s="8" t="s">
        <v>427</v>
      </c>
      <c r="C161" s="7"/>
      <c r="D161" s="7"/>
      <c r="E161" s="9"/>
      <c r="F161" s="27"/>
      <c r="G161" s="9"/>
      <c r="J161" s="45"/>
    </row>
    <row r="162" spans="1:10" ht="22.8" x14ac:dyDescent="0.55000000000000004">
      <c r="A162" s="8" t="s">
        <v>428</v>
      </c>
      <c r="C162" s="7"/>
      <c r="D162" s="7"/>
      <c r="E162" s="9"/>
      <c r="F162" s="27"/>
      <c r="G162" s="9"/>
      <c r="J162" s="45"/>
    </row>
    <row r="163" spans="1:10" ht="22.8" x14ac:dyDescent="0.55000000000000004">
      <c r="A163" s="8" t="s">
        <v>429</v>
      </c>
      <c r="C163" s="7"/>
      <c r="D163" s="7"/>
      <c r="E163" s="9"/>
      <c r="F163" s="27"/>
      <c r="G163" s="9"/>
      <c r="J163" s="45"/>
    </row>
    <row r="164" spans="1:10" ht="22.8" x14ac:dyDescent="0.55000000000000004">
      <c r="A164" s="8" t="s">
        <v>430</v>
      </c>
      <c r="C164" s="7"/>
      <c r="D164" s="7"/>
      <c r="E164" s="9"/>
      <c r="F164" s="27"/>
      <c r="G164" s="9"/>
      <c r="J164" s="45"/>
    </row>
    <row r="165" spans="1:10" ht="22.8" x14ac:dyDescent="0.55000000000000004">
      <c r="A165" s="8" t="s">
        <v>431</v>
      </c>
      <c r="C165" s="7"/>
      <c r="D165" s="7"/>
      <c r="E165" s="9"/>
      <c r="F165" s="27"/>
      <c r="G165" s="9"/>
      <c r="J165" s="45"/>
    </row>
    <row r="166" spans="1:10" ht="22.8" x14ac:dyDescent="0.55000000000000004">
      <c r="A166" s="8" t="s">
        <v>432</v>
      </c>
      <c r="C166" s="7"/>
      <c r="D166" s="7"/>
      <c r="E166" s="9"/>
      <c r="F166" s="27"/>
      <c r="G166" s="9"/>
      <c r="J166" s="45"/>
    </row>
    <row r="167" spans="1:10" ht="22.8" x14ac:dyDescent="0.55000000000000004">
      <c r="A167" s="8" t="s">
        <v>433</v>
      </c>
      <c r="C167" s="7"/>
      <c r="D167" s="7"/>
      <c r="E167" s="9"/>
      <c r="F167" s="27"/>
      <c r="G167" s="9"/>
      <c r="J167" s="45">
        <v>2244000</v>
      </c>
    </row>
    <row r="168" spans="1:10" ht="22.8" x14ac:dyDescent="0.55000000000000004">
      <c r="A168" s="8" t="s">
        <v>434</v>
      </c>
      <c r="D168" s="7"/>
      <c r="E168" s="9"/>
      <c r="F168" s="27"/>
      <c r="G168" s="9"/>
      <c r="J168" s="45">
        <v>89096</v>
      </c>
    </row>
    <row r="169" spans="1:10" ht="22.8" x14ac:dyDescent="0.55000000000000004">
      <c r="A169" s="8" t="s">
        <v>344</v>
      </c>
      <c r="D169" s="7"/>
      <c r="E169" s="9"/>
      <c r="F169" s="27"/>
      <c r="G169" s="9"/>
      <c r="J169" s="45">
        <v>229200</v>
      </c>
    </row>
    <row r="170" spans="1:10" x14ac:dyDescent="0.4">
      <c r="C170" s="7" t="s">
        <v>48</v>
      </c>
      <c r="D170" s="7"/>
      <c r="E170" s="9" t="s">
        <v>3</v>
      </c>
      <c r="F170" s="6">
        <f>F171+F174+F177</f>
        <v>85000</v>
      </c>
      <c r="G170" s="9" t="s">
        <v>4</v>
      </c>
    </row>
    <row r="171" spans="1:10" x14ac:dyDescent="0.4">
      <c r="C171" s="7" t="s">
        <v>49</v>
      </c>
      <c r="D171" s="7"/>
      <c r="E171" s="9" t="s">
        <v>5</v>
      </c>
      <c r="F171" s="27">
        <v>40000</v>
      </c>
      <c r="G171" s="9" t="s">
        <v>4</v>
      </c>
    </row>
    <row r="172" spans="1:10" x14ac:dyDescent="0.4">
      <c r="C172" s="8" t="s">
        <v>146</v>
      </c>
      <c r="D172" s="7"/>
      <c r="E172" s="9"/>
      <c r="F172" s="27"/>
      <c r="G172" s="9"/>
    </row>
    <row r="173" spans="1:10" x14ac:dyDescent="0.4">
      <c r="A173" s="8" t="s">
        <v>147</v>
      </c>
      <c r="C173" s="7"/>
      <c r="D173" s="7"/>
      <c r="E173" s="9"/>
      <c r="F173" s="27"/>
      <c r="G173" s="9"/>
    </row>
    <row r="174" spans="1:10" x14ac:dyDescent="0.4">
      <c r="C174" s="7" t="s">
        <v>50</v>
      </c>
      <c r="D174" s="7"/>
      <c r="E174" s="9" t="s">
        <v>5</v>
      </c>
      <c r="F174" s="27">
        <v>10000</v>
      </c>
      <c r="G174" s="9" t="s">
        <v>4</v>
      </c>
    </row>
    <row r="175" spans="1:10" x14ac:dyDescent="0.4">
      <c r="C175" s="8" t="s">
        <v>148</v>
      </c>
      <c r="E175" s="40"/>
      <c r="F175" s="27"/>
      <c r="G175" s="9"/>
    </row>
    <row r="176" spans="1:10" x14ac:dyDescent="0.4">
      <c r="A176" s="8" t="s">
        <v>149</v>
      </c>
      <c r="E176" s="40"/>
      <c r="F176" s="27"/>
      <c r="G176" s="9"/>
    </row>
    <row r="177" spans="1:7" x14ac:dyDescent="0.4">
      <c r="C177" s="7" t="s">
        <v>53</v>
      </c>
      <c r="E177" s="9" t="s">
        <v>5</v>
      </c>
      <c r="F177" s="27">
        <v>35000</v>
      </c>
      <c r="G177" s="9" t="s">
        <v>4</v>
      </c>
    </row>
    <row r="178" spans="1:7" x14ac:dyDescent="0.4">
      <c r="C178" s="8" t="s">
        <v>615</v>
      </c>
      <c r="E178" s="9"/>
      <c r="F178" s="27"/>
      <c r="G178" s="9"/>
    </row>
    <row r="179" spans="1:7" x14ac:dyDescent="0.4">
      <c r="A179" s="8" t="s">
        <v>693</v>
      </c>
      <c r="E179" s="9"/>
      <c r="F179" s="27"/>
      <c r="G179" s="9"/>
    </row>
    <row r="180" spans="1:7" x14ac:dyDescent="0.4">
      <c r="A180" s="8" t="s">
        <v>616</v>
      </c>
      <c r="E180" s="9"/>
      <c r="F180" s="27"/>
      <c r="G180" s="9"/>
    </row>
    <row r="181" spans="1:7" x14ac:dyDescent="0.4">
      <c r="B181" s="7" t="s">
        <v>54</v>
      </c>
      <c r="E181" s="9" t="s">
        <v>3</v>
      </c>
      <c r="F181" s="6">
        <f>F182</f>
        <v>4800</v>
      </c>
      <c r="G181" s="9" t="s">
        <v>4</v>
      </c>
    </row>
    <row r="182" spans="1:7" x14ac:dyDescent="0.4">
      <c r="B182" s="7"/>
      <c r="C182" s="7" t="s">
        <v>56</v>
      </c>
      <c r="E182" s="9" t="s">
        <v>3</v>
      </c>
      <c r="F182" s="6">
        <f>F183</f>
        <v>4800</v>
      </c>
      <c r="G182" s="9" t="s">
        <v>4</v>
      </c>
    </row>
    <row r="183" spans="1:7" x14ac:dyDescent="0.4">
      <c r="B183" s="7"/>
      <c r="C183" s="7" t="s">
        <v>213</v>
      </c>
      <c r="E183" s="9" t="s">
        <v>3</v>
      </c>
      <c r="F183" s="6">
        <f>F184</f>
        <v>4800</v>
      </c>
      <c r="G183" s="9" t="s">
        <v>4</v>
      </c>
    </row>
    <row r="184" spans="1:7" x14ac:dyDescent="0.4">
      <c r="B184" s="7"/>
      <c r="C184" s="7" t="s">
        <v>877</v>
      </c>
      <c r="E184" s="9" t="s">
        <v>5</v>
      </c>
      <c r="F184" s="6">
        <v>4800</v>
      </c>
      <c r="G184" s="9" t="s">
        <v>4</v>
      </c>
    </row>
    <row r="185" spans="1:7" x14ac:dyDescent="0.4">
      <c r="B185" s="7"/>
      <c r="C185" s="8" t="s">
        <v>878</v>
      </c>
      <c r="E185" s="9"/>
      <c r="F185" s="6"/>
      <c r="G185" s="9"/>
    </row>
    <row r="186" spans="1:7" x14ac:dyDescent="0.4">
      <c r="A186" s="8" t="s">
        <v>719</v>
      </c>
      <c r="B186" s="7"/>
      <c r="E186" s="9"/>
      <c r="F186" s="6"/>
      <c r="G186" s="9"/>
    </row>
    <row r="187" spans="1:7" x14ac:dyDescent="0.4">
      <c r="B187" s="7"/>
      <c r="C187" s="8" t="s">
        <v>884</v>
      </c>
      <c r="E187" s="47"/>
      <c r="F187" s="51"/>
      <c r="G187" s="47"/>
    </row>
    <row r="188" spans="1:7" x14ac:dyDescent="0.4">
      <c r="B188" s="7"/>
      <c r="C188" s="8" t="s">
        <v>886</v>
      </c>
      <c r="E188" s="47"/>
      <c r="F188" s="51"/>
      <c r="G188" s="47"/>
    </row>
    <row r="189" spans="1:7" x14ac:dyDescent="0.4">
      <c r="B189" s="7"/>
      <c r="C189" s="8" t="s">
        <v>887</v>
      </c>
      <c r="E189" s="47"/>
      <c r="F189" s="51"/>
      <c r="G189" s="47"/>
    </row>
    <row r="190" spans="1:7" x14ac:dyDescent="0.4">
      <c r="B190" s="7"/>
      <c r="C190" s="8" t="s">
        <v>831</v>
      </c>
      <c r="E190" s="9"/>
      <c r="F190" s="6"/>
      <c r="G190" s="9"/>
    </row>
    <row r="191" spans="1:7" x14ac:dyDescent="0.4">
      <c r="A191" s="8" t="s">
        <v>832</v>
      </c>
      <c r="B191" s="7"/>
      <c r="E191" s="9"/>
      <c r="F191" s="6"/>
      <c r="G191" s="9"/>
    </row>
    <row r="192" spans="1:7" x14ac:dyDescent="0.4">
      <c r="C192" s="8" t="s">
        <v>437</v>
      </c>
      <c r="E192" s="9"/>
      <c r="F192" s="6"/>
      <c r="G192" s="9"/>
    </row>
    <row r="193" spans="1:10" x14ac:dyDescent="0.4">
      <c r="A193" s="8" t="s">
        <v>410</v>
      </c>
      <c r="E193" s="9"/>
      <c r="F193" s="6"/>
      <c r="G193" s="9"/>
    </row>
    <row r="194" spans="1:10" x14ac:dyDescent="0.4">
      <c r="E194" s="9"/>
      <c r="F194" s="83"/>
      <c r="G194" s="9"/>
    </row>
    <row r="195" spans="1:10" x14ac:dyDescent="0.4">
      <c r="A195" s="7" t="s">
        <v>888</v>
      </c>
      <c r="B195" s="7"/>
      <c r="C195" s="7"/>
      <c r="D195" s="7"/>
      <c r="E195" s="9" t="s">
        <v>3</v>
      </c>
      <c r="F195" s="83">
        <f>F196+F220+F311+F342</f>
        <v>7421486</v>
      </c>
      <c r="G195" s="9" t="s">
        <v>4</v>
      </c>
    </row>
    <row r="196" spans="1:10" x14ac:dyDescent="0.4">
      <c r="A196" s="7"/>
      <c r="B196" s="7" t="s">
        <v>13</v>
      </c>
      <c r="C196" s="7"/>
      <c r="D196" s="7"/>
      <c r="E196" s="9" t="s">
        <v>3</v>
      </c>
      <c r="F196" s="83">
        <v>2534760</v>
      </c>
      <c r="G196" s="9" t="s">
        <v>4</v>
      </c>
    </row>
    <row r="197" spans="1:10" x14ac:dyDescent="0.4">
      <c r="A197" s="7"/>
      <c r="B197" s="7"/>
      <c r="C197" s="7" t="s">
        <v>20</v>
      </c>
      <c r="D197" s="7"/>
      <c r="E197" s="9" t="s">
        <v>3</v>
      </c>
      <c r="F197" s="83">
        <v>2534760</v>
      </c>
      <c r="G197" s="9" t="s">
        <v>4</v>
      </c>
    </row>
    <row r="198" spans="1:10" x14ac:dyDescent="0.4">
      <c r="A198" s="7"/>
      <c r="B198" s="7"/>
      <c r="C198" s="7" t="s">
        <v>21</v>
      </c>
      <c r="D198" s="7"/>
      <c r="E198" s="9" t="s">
        <v>5</v>
      </c>
      <c r="F198" s="83">
        <f>[1]เงินเดือน!$I$104</f>
        <v>1962600</v>
      </c>
      <c r="G198" s="9" t="s">
        <v>4</v>
      </c>
    </row>
    <row r="199" spans="1:10" x14ac:dyDescent="0.4">
      <c r="C199" s="8" t="s">
        <v>889</v>
      </c>
      <c r="E199" s="9"/>
      <c r="F199" s="83"/>
      <c r="G199" s="9"/>
    </row>
    <row r="200" spans="1:10" x14ac:dyDescent="0.4">
      <c r="A200" s="8" t="s">
        <v>446</v>
      </c>
      <c r="E200" s="9"/>
      <c r="F200" s="83"/>
      <c r="G200" s="9"/>
    </row>
    <row r="201" spans="1:10" x14ac:dyDescent="0.4">
      <c r="A201" s="8" t="s">
        <v>890</v>
      </c>
      <c r="E201" s="9"/>
      <c r="F201" s="83"/>
      <c r="G201" s="9"/>
    </row>
    <row r="202" spans="1:10" x14ac:dyDescent="0.4">
      <c r="C202" s="7" t="s">
        <v>278</v>
      </c>
      <c r="E202" s="9" t="s">
        <v>5</v>
      </c>
      <c r="F202" s="27">
        <v>84000</v>
      </c>
      <c r="G202" s="9" t="s">
        <v>4</v>
      </c>
    </row>
    <row r="203" spans="1:10" x14ac:dyDescent="0.4">
      <c r="C203" s="8" t="s">
        <v>279</v>
      </c>
      <c r="E203" s="9"/>
      <c r="F203" s="27"/>
      <c r="G203" s="9"/>
    </row>
    <row r="204" spans="1:10" x14ac:dyDescent="0.4">
      <c r="A204" s="8" t="s">
        <v>576</v>
      </c>
      <c r="E204" s="9"/>
      <c r="F204" s="27"/>
      <c r="G204" s="9"/>
    </row>
    <row r="205" spans="1:10" x14ac:dyDescent="0.4">
      <c r="A205" s="8" t="s">
        <v>449</v>
      </c>
      <c r="E205" s="9"/>
      <c r="F205" s="27"/>
      <c r="G205" s="9"/>
    </row>
    <row r="206" spans="1:10" x14ac:dyDescent="0.4">
      <c r="A206" s="8" t="s">
        <v>450</v>
      </c>
      <c r="E206" s="9"/>
      <c r="F206" s="27"/>
      <c r="G206" s="9"/>
    </row>
    <row r="207" spans="1:10" x14ac:dyDescent="0.4">
      <c r="A207" s="8" t="s">
        <v>451</v>
      </c>
      <c r="E207" s="9"/>
      <c r="F207" s="27"/>
      <c r="G207" s="9"/>
    </row>
    <row r="208" spans="1:10" x14ac:dyDescent="0.4">
      <c r="C208" s="7" t="s">
        <v>24</v>
      </c>
      <c r="D208" s="7"/>
      <c r="E208" s="9" t="s">
        <v>5</v>
      </c>
      <c r="F208" s="27">
        <v>403080</v>
      </c>
      <c r="G208" s="9" t="s">
        <v>4</v>
      </c>
      <c r="I208" s="8">
        <v>106764</v>
      </c>
      <c r="J208" s="31"/>
    </row>
    <row r="209" spans="1:9" x14ac:dyDescent="0.4">
      <c r="C209" s="8" t="s">
        <v>138</v>
      </c>
      <c r="E209" s="9"/>
      <c r="F209" s="27"/>
      <c r="G209" s="9"/>
    </row>
    <row r="210" spans="1:9" x14ac:dyDescent="0.4">
      <c r="A210" s="8" t="s">
        <v>447</v>
      </c>
      <c r="E210" s="9"/>
      <c r="F210" s="27"/>
      <c r="G210" s="9"/>
    </row>
    <row r="211" spans="1:9" x14ac:dyDescent="0.4">
      <c r="A211" s="8" t="s">
        <v>448</v>
      </c>
      <c r="E211" s="9"/>
      <c r="F211" s="27"/>
      <c r="G211" s="9"/>
    </row>
    <row r="212" spans="1:9" x14ac:dyDescent="0.4">
      <c r="A212" s="8" t="s">
        <v>885</v>
      </c>
      <c r="E212" s="9"/>
      <c r="F212" s="27"/>
      <c r="G212" s="9"/>
      <c r="I212" s="27">
        <v>64680</v>
      </c>
    </row>
    <row r="213" spans="1:9" x14ac:dyDescent="0.4">
      <c r="C213" s="7" t="s">
        <v>25</v>
      </c>
      <c r="D213" s="7"/>
      <c r="E213" s="9" t="s">
        <v>5</v>
      </c>
      <c r="F213" s="27">
        <v>52800</v>
      </c>
      <c r="G213" s="9" t="s">
        <v>4</v>
      </c>
    </row>
    <row r="214" spans="1:9" x14ac:dyDescent="0.4">
      <c r="C214" s="8" t="s">
        <v>177</v>
      </c>
      <c r="F214" s="28"/>
    </row>
    <row r="215" spans="1:9" x14ac:dyDescent="0.4">
      <c r="A215" s="8" t="s">
        <v>891</v>
      </c>
      <c r="F215" s="28"/>
    </row>
    <row r="216" spans="1:9" x14ac:dyDescent="0.4">
      <c r="A216" s="8" t="s">
        <v>452</v>
      </c>
      <c r="F216" s="28"/>
    </row>
    <row r="217" spans="1:9" x14ac:dyDescent="0.4">
      <c r="A217" s="8" t="s">
        <v>453</v>
      </c>
      <c r="F217" s="28"/>
    </row>
    <row r="218" spans="1:9" x14ac:dyDescent="0.4">
      <c r="A218" s="8" t="s">
        <v>454</v>
      </c>
      <c r="F218" s="28"/>
    </row>
    <row r="219" spans="1:9" x14ac:dyDescent="0.4">
      <c r="A219" s="8" t="s">
        <v>455</v>
      </c>
      <c r="F219" s="28"/>
    </row>
    <row r="220" spans="1:9" x14ac:dyDescent="0.4">
      <c r="B220" s="7" t="s">
        <v>27</v>
      </c>
      <c r="E220" s="9" t="s">
        <v>3</v>
      </c>
      <c r="F220" s="6">
        <f>F227+F284</f>
        <v>2363526</v>
      </c>
      <c r="G220" s="9" t="s">
        <v>4</v>
      </c>
    </row>
    <row r="221" spans="1:9" x14ac:dyDescent="0.4">
      <c r="B221" s="7"/>
      <c r="C221" s="7" t="s">
        <v>28</v>
      </c>
      <c r="E221" s="9" t="s">
        <v>3</v>
      </c>
      <c r="F221" s="6">
        <f>F222+F231+F236+F240</f>
        <v>954600</v>
      </c>
      <c r="G221" s="9" t="s">
        <v>4</v>
      </c>
    </row>
    <row r="222" spans="1:9" x14ac:dyDescent="0.4">
      <c r="C222" s="7" t="s">
        <v>33</v>
      </c>
      <c r="D222" s="7"/>
      <c r="E222" s="9" t="s">
        <v>5</v>
      </c>
      <c r="F222" s="27">
        <v>25000</v>
      </c>
      <c r="G222" s="9" t="s">
        <v>4</v>
      </c>
    </row>
    <row r="223" spans="1:9" x14ac:dyDescent="0.4">
      <c r="C223" s="8" t="s">
        <v>123</v>
      </c>
      <c r="F223" s="84"/>
      <c r="G223" s="85"/>
    </row>
    <row r="224" spans="1:9" x14ac:dyDescent="0.4">
      <c r="A224" s="8" t="s">
        <v>587</v>
      </c>
      <c r="F224" s="84"/>
      <c r="G224" s="85"/>
    </row>
    <row r="225" spans="1:10" x14ac:dyDescent="0.4">
      <c r="A225" s="8" t="s">
        <v>588</v>
      </c>
      <c r="F225" s="84"/>
      <c r="G225" s="85"/>
    </row>
    <row r="226" spans="1:10" x14ac:dyDescent="0.4">
      <c r="A226" s="8" t="s">
        <v>173</v>
      </c>
      <c r="F226" s="84"/>
      <c r="G226" s="85"/>
    </row>
    <row r="227" spans="1:10" x14ac:dyDescent="0.4">
      <c r="C227" s="7" t="s">
        <v>34</v>
      </c>
      <c r="E227" s="9" t="s">
        <v>3</v>
      </c>
      <c r="F227" s="6">
        <f>F230+F236</f>
        <v>989600</v>
      </c>
      <c r="G227" s="9" t="s">
        <v>4</v>
      </c>
    </row>
    <row r="228" spans="1:10" x14ac:dyDescent="0.4">
      <c r="C228" s="7" t="s">
        <v>98</v>
      </c>
      <c r="D228" s="7"/>
      <c r="E228" s="9"/>
      <c r="F228" s="6"/>
      <c r="G228" s="9"/>
    </row>
    <row r="229" spans="1:10" x14ac:dyDescent="0.4">
      <c r="A229" s="7" t="s">
        <v>118</v>
      </c>
      <c r="C229" s="7"/>
      <c r="D229" s="7"/>
      <c r="E229" s="9"/>
      <c r="F229" s="6"/>
      <c r="G229" s="9"/>
    </row>
    <row r="230" spans="1:10" x14ac:dyDescent="0.4">
      <c r="C230" s="7" t="s">
        <v>689</v>
      </c>
      <c r="E230" s="9" t="s">
        <v>5</v>
      </c>
      <c r="F230" s="6">
        <v>60000</v>
      </c>
      <c r="G230" s="9" t="s">
        <v>4</v>
      </c>
    </row>
    <row r="231" spans="1:10" x14ac:dyDescent="0.4">
      <c r="A231" s="7" t="s">
        <v>685</v>
      </c>
      <c r="B231" s="86"/>
      <c r="C231" s="86"/>
      <c r="D231" s="86"/>
      <c r="E231" s="85"/>
      <c r="F231" s="87"/>
      <c r="G231" s="85"/>
    </row>
    <row r="232" spans="1:10" x14ac:dyDescent="0.4">
      <c r="B232" s="86"/>
      <c r="C232" s="8" t="s">
        <v>618</v>
      </c>
      <c r="D232" s="86"/>
      <c r="E232" s="85"/>
      <c r="F232" s="87"/>
      <c r="G232" s="85"/>
    </row>
    <row r="233" spans="1:10" x14ac:dyDescent="0.4">
      <c r="A233" s="8" t="s">
        <v>686</v>
      </c>
      <c r="B233" s="86"/>
      <c r="C233" s="86"/>
      <c r="D233" s="86"/>
      <c r="E233" s="85"/>
      <c r="F233" s="87"/>
      <c r="G233" s="85"/>
    </row>
    <row r="234" spans="1:10" x14ac:dyDescent="0.4">
      <c r="A234" s="8" t="s">
        <v>892</v>
      </c>
      <c r="B234" s="86"/>
      <c r="C234" s="86"/>
      <c r="D234" s="86"/>
      <c r="E234" s="85"/>
      <c r="F234" s="87"/>
      <c r="G234" s="85"/>
    </row>
    <row r="235" spans="1:10" x14ac:dyDescent="0.4">
      <c r="A235" s="8" t="s">
        <v>893</v>
      </c>
      <c r="B235" s="86"/>
      <c r="C235" s="86"/>
      <c r="D235" s="86"/>
      <c r="E235" s="85"/>
      <c r="F235" s="87"/>
      <c r="G235" s="85"/>
    </row>
    <row r="236" spans="1:10" x14ac:dyDescent="0.4">
      <c r="C236" s="7" t="s">
        <v>160</v>
      </c>
      <c r="D236" s="7"/>
      <c r="E236" s="9" t="s">
        <v>3</v>
      </c>
      <c r="F236" s="27">
        <f>F237+F242+F248</f>
        <v>929600</v>
      </c>
      <c r="G236" s="9" t="s">
        <v>4</v>
      </c>
      <c r="J236" s="8">
        <v>245000</v>
      </c>
    </row>
    <row r="237" spans="1:10" x14ac:dyDescent="0.4">
      <c r="A237" s="7"/>
      <c r="C237" s="7" t="s">
        <v>687</v>
      </c>
      <c r="E237" s="7" t="s">
        <v>5</v>
      </c>
      <c r="F237" s="88">
        <v>548800</v>
      </c>
      <c r="G237" s="9" t="s">
        <v>4</v>
      </c>
      <c r="J237" s="8">
        <v>210700</v>
      </c>
    </row>
    <row r="238" spans="1:10" x14ac:dyDescent="0.4">
      <c r="A238" s="7" t="s">
        <v>864</v>
      </c>
      <c r="C238" s="7"/>
      <c r="E238" s="8"/>
      <c r="F238" s="8"/>
    </row>
    <row r="239" spans="1:10" x14ac:dyDescent="0.4">
      <c r="C239" s="8" t="s">
        <v>865</v>
      </c>
      <c r="F239" s="28"/>
    </row>
    <row r="240" spans="1:10" x14ac:dyDescent="0.4">
      <c r="C240" s="8" t="s">
        <v>866</v>
      </c>
      <c r="F240" s="28"/>
    </row>
    <row r="241" spans="1:7" x14ac:dyDescent="0.4">
      <c r="C241" s="8" t="s">
        <v>867</v>
      </c>
      <c r="F241" s="28"/>
    </row>
    <row r="242" spans="1:7" x14ac:dyDescent="0.4">
      <c r="C242" s="7" t="s">
        <v>688</v>
      </c>
      <c r="D242" s="7"/>
      <c r="E242" s="9" t="s">
        <v>5</v>
      </c>
      <c r="F242" s="27">
        <v>190400</v>
      </c>
      <c r="G242" s="9" t="s">
        <v>4</v>
      </c>
    </row>
    <row r="243" spans="1:7" x14ac:dyDescent="0.4">
      <c r="C243" s="8" t="s">
        <v>262</v>
      </c>
      <c r="D243" s="7"/>
      <c r="E243" s="9"/>
      <c r="F243" s="27"/>
      <c r="G243" s="9"/>
    </row>
    <row r="244" spans="1:7" x14ac:dyDescent="0.4">
      <c r="A244" s="8" t="s">
        <v>263</v>
      </c>
      <c r="D244" s="7"/>
      <c r="E244" s="9"/>
      <c r="F244" s="27"/>
      <c r="G244" s="9"/>
    </row>
    <row r="245" spans="1:7" x14ac:dyDescent="0.4">
      <c r="A245" s="8" t="s">
        <v>690</v>
      </c>
      <c r="D245" s="7"/>
      <c r="E245" s="9"/>
      <c r="F245" s="27"/>
      <c r="G245" s="9"/>
    </row>
    <row r="246" spans="1:7" x14ac:dyDescent="0.4">
      <c r="A246" s="46"/>
      <c r="C246" s="8" t="s">
        <v>894</v>
      </c>
      <c r="D246" s="7"/>
      <c r="E246" s="9"/>
      <c r="F246" s="27"/>
      <c r="G246" s="9"/>
    </row>
    <row r="247" spans="1:7" x14ac:dyDescent="0.4">
      <c r="A247" s="46" t="s">
        <v>895</v>
      </c>
      <c r="D247" s="7"/>
      <c r="E247" s="9"/>
      <c r="F247" s="27"/>
      <c r="G247" s="9"/>
    </row>
    <row r="248" spans="1:7" x14ac:dyDescent="0.4">
      <c r="A248" s="46"/>
      <c r="C248" s="7" t="s">
        <v>691</v>
      </c>
      <c r="D248" s="7"/>
      <c r="E248" s="9" t="s">
        <v>5</v>
      </c>
      <c r="F248" s="27">
        <v>190400</v>
      </c>
      <c r="G248" s="9" t="s">
        <v>4</v>
      </c>
    </row>
    <row r="249" spans="1:7" x14ac:dyDescent="0.4">
      <c r="A249" s="46"/>
      <c r="C249" s="8" t="s">
        <v>280</v>
      </c>
      <c r="D249" s="7"/>
      <c r="E249" s="9"/>
      <c r="F249" s="27"/>
      <c r="G249" s="9"/>
    </row>
    <row r="250" spans="1:7" x14ac:dyDescent="0.4">
      <c r="A250" s="46" t="s">
        <v>281</v>
      </c>
      <c r="D250" s="7"/>
      <c r="E250" s="9"/>
      <c r="F250" s="27"/>
      <c r="G250" s="9"/>
    </row>
    <row r="251" spans="1:7" x14ac:dyDescent="0.4">
      <c r="A251" s="46" t="s">
        <v>282</v>
      </c>
      <c r="D251" s="7"/>
      <c r="E251" s="9"/>
      <c r="F251" s="27"/>
      <c r="G251" s="9"/>
    </row>
    <row r="252" spans="1:7" x14ac:dyDescent="0.4">
      <c r="A252" s="46"/>
      <c r="C252" s="7" t="s">
        <v>283</v>
      </c>
      <c r="D252" s="7"/>
      <c r="E252" s="9"/>
      <c r="F252" s="27"/>
      <c r="G252" s="9"/>
    </row>
    <row r="253" spans="1:7" x14ac:dyDescent="0.4">
      <c r="A253" s="46"/>
      <c r="C253" s="8" t="s">
        <v>868</v>
      </c>
      <c r="D253" s="7"/>
      <c r="E253" s="9"/>
      <c r="F253" s="27"/>
      <c r="G253" s="9"/>
    </row>
    <row r="254" spans="1:7" x14ac:dyDescent="0.4">
      <c r="A254" s="46"/>
      <c r="C254" s="8" t="s">
        <v>869</v>
      </c>
      <c r="D254" s="7"/>
      <c r="E254" s="9"/>
      <c r="F254" s="27"/>
      <c r="G254" s="9"/>
    </row>
    <row r="255" spans="1:7" x14ac:dyDescent="0.4">
      <c r="A255" s="46"/>
      <c r="C255" s="8" t="s">
        <v>870</v>
      </c>
      <c r="D255" s="7"/>
      <c r="E255" s="9"/>
      <c r="F255" s="27"/>
      <c r="G255" s="9"/>
    </row>
    <row r="256" spans="1:7" x14ac:dyDescent="0.4">
      <c r="A256" s="46"/>
      <c r="C256" s="8" t="s">
        <v>894</v>
      </c>
      <c r="D256" s="7"/>
      <c r="E256" s="47"/>
      <c r="F256" s="48"/>
      <c r="G256" s="47"/>
    </row>
    <row r="257" spans="1:7" x14ac:dyDescent="0.4">
      <c r="A257" s="46" t="s">
        <v>895</v>
      </c>
      <c r="D257" s="7"/>
      <c r="E257" s="47"/>
      <c r="F257" s="48"/>
      <c r="G257" s="47"/>
    </row>
    <row r="258" spans="1:7" x14ac:dyDescent="0.4">
      <c r="A258" s="7"/>
      <c r="C258" s="8" t="s">
        <v>896</v>
      </c>
      <c r="D258" s="7"/>
      <c r="E258" s="47"/>
      <c r="F258" s="48"/>
      <c r="G258" s="47"/>
    </row>
    <row r="259" spans="1:7" x14ac:dyDescent="0.4">
      <c r="A259" s="8" t="s">
        <v>594</v>
      </c>
      <c r="C259" s="7"/>
      <c r="D259" s="7"/>
      <c r="E259" s="47"/>
      <c r="F259" s="48"/>
      <c r="G259" s="47"/>
    </row>
    <row r="260" spans="1:7" x14ac:dyDescent="0.4">
      <c r="A260" s="46"/>
      <c r="C260" s="7" t="s">
        <v>284</v>
      </c>
      <c r="D260" s="7"/>
      <c r="E260" s="9"/>
      <c r="F260" s="27"/>
      <c r="G260" s="9"/>
    </row>
    <row r="261" spans="1:7" x14ac:dyDescent="0.4">
      <c r="A261" s="46"/>
      <c r="C261" s="8" t="s">
        <v>868</v>
      </c>
      <c r="D261" s="7"/>
      <c r="E261" s="9"/>
      <c r="F261" s="27"/>
      <c r="G261" s="9"/>
    </row>
    <row r="262" spans="1:7" x14ac:dyDescent="0.4">
      <c r="A262" s="46"/>
      <c r="C262" s="8" t="s">
        <v>869</v>
      </c>
      <c r="D262" s="7"/>
      <c r="E262" s="9"/>
      <c r="F262" s="27"/>
      <c r="G262" s="9"/>
    </row>
    <row r="263" spans="1:7" x14ac:dyDescent="0.4">
      <c r="A263" s="46"/>
      <c r="C263" s="8" t="s">
        <v>870</v>
      </c>
      <c r="D263" s="7"/>
      <c r="E263" s="9"/>
      <c r="F263" s="27"/>
      <c r="G263" s="9"/>
    </row>
    <row r="264" spans="1:7" x14ac:dyDescent="0.4">
      <c r="A264" s="46"/>
      <c r="C264" s="8" t="s">
        <v>894</v>
      </c>
      <c r="D264" s="7"/>
      <c r="E264" s="9"/>
      <c r="F264" s="27"/>
      <c r="G264" s="9"/>
    </row>
    <row r="265" spans="1:7" x14ac:dyDescent="0.4">
      <c r="A265" s="46" t="s">
        <v>895</v>
      </c>
      <c r="D265" s="7"/>
      <c r="E265" s="9"/>
      <c r="F265" s="27"/>
      <c r="G265" s="9"/>
    </row>
    <row r="266" spans="1:7" x14ac:dyDescent="0.4">
      <c r="A266" s="7"/>
      <c r="C266" s="8" t="s">
        <v>896</v>
      </c>
      <c r="D266" s="7"/>
      <c r="E266" s="9"/>
      <c r="F266" s="27"/>
      <c r="G266" s="9"/>
    </row>
    <row r="267" spans="1:7" x14ac:dyDescent="0.4">
      <c r="A267" s="8" t="s">
        <v>593</v>
      </c>
      <c r="C267" s="7"/>
      <c r="D267" s="7"/>
      <c r="E267" s="9"/>
      <c r="F267" s="27"/>
      <c r="G267" s="9"/>
    </row>
    <row r="268" spans="1:7" x14ac:dyDescent="0.4">
      <c r="A268" s="46"/>
      <c r="C268" s="7" t="s">
        <v>285</v>
      </c>
      <c r="D268" s="7"/>
      <c r="E268" s="9"/>
      <c r="F268" s="27"/>
      <c r="G268" s="9"/>
    </row>
    <row r="269" spans="1:7" x14ac:dyDescent="0.4">
      <c r="A269" s="46"/>
      <c r="C269" s="8" t="s">
        <v>871</v>
      </c>
      <c r="D269" s="7"/>
      <c r="E269" s="9"/>
      <c r="F269" s="27"/>
      <c r="G269" s="9"/>
    </row>
    <row r="270" spans="1:7" x14ac:dyDescent="0.4">
      <c r="A270" s="46"/>
      <c r="C270" s="8" t="s">
        <v>872</v>
      </c>
      <c r="D270" s="7"/>
      <c r="E270" s="9"/>
      <c r="F270" s="27"/>
      <c r="G270" s="9"/>
    </row>
    <row r="271" spans="1:7" x14ac:dyDescent="0.4">
      <c r="A271" s="46"/>
      <c r="C271" s="8" t="s">
        <v>873</v>
      </c>
      <c r="D271" s="7"/>
      <c r="E271" s="9"/>
      <c r="F271" s="27"/>
      <c r="G271" s="9"/>
    </row>
    <row r="272" spans="1:7" x14ac:dyDescent="0.4">
      <c r="A272" s="46"/>
      <c r="C272" s="8" t="s">
        <v>894</v>
      </c>
      <c r="D272" s="7"/>
      <c r="E272" s="9"/>
      <c r="F272" s="27"/>
      <c r="G272" s="9"/>
    </row>
    <row r="273" spans="1:7" x14ac:dyDescent="0.4">
      <c r="A273" s="46" t="s">
        <v>895</v>
      </c>
      <c r="D273" s="7"/>
      <c r="E273" s="9"/>
      <c r="F273" s="27"/>
      <c r="G273" s="9"/>
    </row>
    <row r="274" spans="1:7" x14ac:dyDescent="0.4">
      <c r="A274" s="7"/>
      <c r="C274" s="8" t="s">
        <v>896</v>
      </c>
      <c r="D274" s="7"/>
      <c r="E274" s="9"/>
      <c r="F274" s="27"/>
      <c r="G274" s="9"/>
    </row>
    <row r="275" spans="1:7" x14ac:dyDescent="0.4">
      <c r="A275" s="8" t="s">
        <v>592</v>
      </c>
      <c r="C275" s="7"/>
      <c r="D275" s="7"/>
      <c r="E275" s="9"/>
      <c r="F275" s="27"/>
      <c r="G275" s="9"/>
    </row>
    <row r="276" spans="1:7" x14ac:dyDescent="0.4">
      <c r="A276" s="46"/>
      <c r="C276" s="7" t="s">
        <v>286</v>
      </c>
      <c r="D276" s="7"/>
      <c r="E276" s="9"/>
      <c r="F276" s="27"/>
      <c r="G276" s="9"/>
    </row>
    <row r="277" spans="1:7" x14ac:dyDescent="0.4">
      <c r="A277" s="46"/>
      <c r="C277" s="8" t="s">
        <v>874</v>
      </c>
      <c r="D277" s="7"/>
      <c r="E277" s="9"/>
      <c r="F277" s="27"/>
      <c r="G277" s="9"/>
    </row>
    <row r="278" spans="1:7" x14ac:dyDescent="0.4">
      <c r="A278" s="46"/>
      <c r="C278" s="8" t="s">
        <v>875</v>
      </c>
      <c r="D278" s="7"/>
      <c r="E278" s="9"/>
      <c r="F278" s="27"/>
      <c r="G278" s="9"/>
    </row>
    <row r="279" spans="1:7" x14ac:dyDescent="0.4">
      <c r="A279" s="46"/>
      <c r="C279" s="8" t="s">
        <v>876</v>
      </c>
      <c r="D279" s="7"/>
      <c r="E279" s="9"/>
      <c r="F279" s="27"/>
      <c r="G279" s="9"/>
    </row>
    <row r="280" spans="1:7" x14ac:dyDescent="0.4">
      <c r="A280" s="46"/>
      <c r="C280" s="8" t="s">
        <v>894</v>
      </c>
      <c r="D280" s="7"/>
      <c r="E280" s="9"/>
      <c r="F280" s="27"/>
      <c r="G280" s="9"/>
    </row>
    <row r="281" spans="1:7" x14ac:dyDescent="0.4">
      <c r="A281" s="46" t="s">
        <v>895</v>
      </c>
      <c r="D281" s="7"/>
      <c r="E281" s="9"/>
      <c r="F281" s="27"/>
      <c r="G281" s="9"/>
    </row>
    <row r="282" spans="1:7" x14ac:dyDescent="0.4">
      <c r="A282" s="7"/>
      <c r="C282" s="8" t="s">
        <v>896</v>
      </c>
      <c r="D282" s="7"/>
      <c r="E282" s="9"/>
      <c r="F282" s="27"/>
      <c r="G282" s="9"/>
    </row>
    <row r="283" spans="1:7" x14ac:dyDescent="0.4">
      <c r="A283" s="8" t="s">
        <v>591</v>
      </c>
      <c r="C283" s="7"/>
      <c r="D283" s="7"/>
      <c r="E283" s="9"/>
      <c r="F283" s="27"/>
      <c r="G283" s="9"/>
    </row>
    <row r="284" spans="1:7" x14ac:dyDescent="0.4">
      <c r="C284" s="7" t="s">
        <v>38</v>
      </c>
      <c r="E284" s="9" t="s">
        <v>3</v>
      </c>
      <c r="F284" s="6">
        <f>F285</f>
        <v>1373926</v>
      </c>
      <c r="G284" s="9" t="s">
        <v>4</v>
      </c>
    </row>
    <row r="285" spans="1:7" x14ac:dyDescent="0.4">
      <c r="C285" s="7" t="s">
        <v>65</v>
      </c>
      <c r="D285" s="7"/>
      <c r="E285" s="9" t="s">
        <v>3</v>
      </c>
      <c r="F285" s="35">
        <f>F286+F289+F292+F296+F299+F302+F305+F308</f>
        <v>1373926</v>
      </c>
      <c r="G285" s="9" t="s">
        <v>4</v>
      </c>
    </row>
    <row r="286" spans="1:7" x14ac:dyDescent="0.4">
      <c r="C286" s="7" t="s">
        <v>194</v>
      </c>
      <c r="E286" s="39" t="s">
        <v>268</v>
      </c>
      <c r="F286" s="6">
        <v>57486</v>
      </c>
      <c r="G286" s="89" t="s">
        <v>4</v>
      </c>
    </row>
    <row r="287" spans="1:7" x14ac:dyDescent="0.4">
      <c r="C287" s="8" t="s">
        <v>201</v>
      </c>
      <c r="E287" s="9"/>
      <c r="F287" s="6"/>
      <c r="G287" s="9"/>
    </row>
    <row r="288" spans="1:7" x14ac:dyDescent="0.4">
      <c r="A288" s="98" t="s">
        <v>897</v>
      </c>
      <c r="B288" s="98"/>
      <c r="C288" s="98"/>
      <c r="D288" s="98"/>
      <c r="E288" s="9"/>
      <c r="F288" s="6"/>
      <c r="G288" s="9"/>
    </row>
    <row r="289" spans="1:7" x14ac:dyDescent="0.4">
      <c r="C289" s="7" t="s">
        <v>195</v>
      </c>
      <c r="E289" s="39" t="s">
        <v>268</v>
      </c>
      <c r="F289" s="6">
        <v>76648</v>
      </c>
      <c r="G289" s="89" t="s">
        <v>4</v>
      </c>
    </row>
    <row r="290" spans="1:7" x14ac:dyDescent="0.4">
      <c r="C290" s="8" t="s">
        <v>201</v>
      </c>
      <c r="E290" s="9"/>
      <c r="F290" s="6"/>
      <c r="G290" s="9"/>
    </row>
    <row r="291" spans="1:7" x14ac:dyDescent="0.4">
      <c r="A291" s="98" t="s">
        <v>898</v>
      </c>
      <c r="B291" s="98"/>
      <c r="C291" s="98"/>
      <c r="D291" s="98"/>
      <c r="E291" s="9"/>
      <c r="F291" s="6"/>
      <c r="G291" s="9"/>
    </row>
    <row r="292" spans="1:7" x14ac:dyDescent="0.4">
      <c r="C292" s="7" t="s">
        <v>196</v>
      </c>
      <c r="E292" s="39" t="s">
        <v>268</v>
      </c>
      <c r="F292" s="6">
        <v>80480</v>
      </c>
      <c r="G292" s="89" t="s">
        <v>4</v>
      </c>
    </row>
    <row r="293" spans="1:7" x14ac:dyDescent="0.4">
      <c r="A293" s="7" t="s">
        <v>197</v>
      </c>
      <c r="C293" s="7"/>
      <c r="E293" s="9"/>
      <c r="F293" s="36"/>
      <c r="G293" s="9"/>
    </row>
    <row r="294" spans="1:7" x14ac:dyDescent="0.4">
      <c r="C294" s="8" t="s">
        <v>200</v>
      </c>
      <c r="E294" s="9"/>
      <c r="F294" s="6"/>
      <c r="G294" s="9"/>
    </row>
    <row r="295" spans="1:7" x14ac:dyDescent="0.4">
      <c r="A295" s="98" t="s">
        <v>899</v>
      </c>
      <c r="B295" s="98"/>
      <c r="C295" s="98"/>
      <c r="D295" s="98"/>
      <c r="E295" s="9"/>
      <c r="F295" s="6"/>
      <c r="G295" s="9"/>
    </row>
    <row r="296" spans="1:7" x14ac:dyDescent="0.4">
      <c r="C296" s="7" t="s">
        <v>198</v>
      </c>
      <c r="E296" s="39" t="s">
        <v>268</v>
      </c>
      <c r="F296" s="6">
        <v>151379.79999999999</v>
      </c>
      <c r="G296" s="89" t="s">
        <v>4</v>
      </c>
    </row>
    <row r="297" spans="1:7" x14ac:dyDescent="0.4">
      <c r="C297" s="8" t="s">
        <v>199</v>
      </c>
      <c r="E297" s="9"/>
      <c r="F297" s="6"/>
      <c r="G297" s="9"/>
    </row>
    <row r="298" spans="1:7" x14ac:dyDescent="0.4">
      <c r="A298" s="98" t="s">
        <v>900</v>
      </c>
      <c r="B298" s="98"/>
      <c r="C298" s="98"/>
      <c r="D298" s="98"/>
      <c r="E298" s="9"/>
      <c r="F298" s="6"/>
      <c r="G298" s="9"/>
    </row>
    <row r="299" spans="1:7" x14ac:dyDescent="0.4">
      <c r="C299" s="7" t="s">
        <v>202</v>
      </c>
      <c r="E299" s="39" t="s">
        <v>268</v>
      </c>
      <c r="F299" s="6">
        <v>159055.6</v>
      </c>
      <c r="G299" s="89" t="s">
        <v>4</v>
      </c>
    </row>
    <row r="300" spans="1:7" x14ac:dyDescent="0.4">
      <c r="C300" s="8" t="s">
        <v>199</v>
      </c>
      <c r="E300" s="9"/>
      <c r="F300" s="6"/>
      <c r="G300" s="9"/>
    </row>
    <row r="301" spans="1:7" x14ac:dyDescent="0.4">
      <c r="A301" s="98" t="s">
        <v>901</v>
      </c>
      <c r="B301" s="98"/>
      <c r="C301" s="98"/>
      <c r="D301" s="98"/>
      <c r="E301" s="9"/>
      <c r="F301" s="6"/>
      <c r="G301" s="9"/>
    </row>
    <row r="302" spans="1:7" x14ac:dyDescent="0.4">
      <c r="C302" s="7" t="s">
        <v>203</v>
      </c>
      <c r="E302" s="39" t="s">
        <v>268</v>
      </c>
      <c r="F302" s="6">
        <v>228027.8</v>
      </c>
      <c r="G302" s="89" t="s">
        <v>4</v>
      </c>
    </row>
    <row r="303" spans="1:7" x14ac:dyDescent="0.4">
      <c r="C303" s="8" t="s">
        <v>204</v>
      </c>
      <c r="E303" s="9"/>
      <c r="F303" s="6"/>
      <c r="G303" s="9"/>
    </row>
    <row r="304" spans="1:7" x14ac:dyDescent="0.4">
      <c r="A304" s="98" t="s">
        <v>902</v>
      </c>
      <c r="B304" s="98"/>
      <c r="C304" s="98"/>
      <c r="D304" s="98"/>
      <c r="E304" s="9"/>
      <c r="F304" s="6"/>
      <c r="G304" s="9"/>
    </row>
    <row r="305" spans="1:10" x14ac:dyDescent="0.4">
      <c r="C305" s="7" t="s">
        <v>205</v>
      </c>
      <c r="E305" s="39" t="s">
        <v>268</v>
      </c>
      <c r="F305" s="6">
        <v>95810</v>
      </c>
      <c r="G305" s="89" t="s">
        <v>4</v>
      </c>
    </row>
    <row r="306" spans="1:10" x14ac:dyDescent="0.4">
      <c r="C306" s="8" t="s">
        <v>199</v>
      </c>
      <c r="E306" s="9"/>
      <c r="F306" s="6"/>
      <c r="G306" s="9"/>
    </row>
    <row r="307" spans="1:10" x14ac:dyDescent="0.4">
      <c r="A307" s="98" t="s">
        <v>903</v>
      </c>
      <c r="B307" s="98"/>
      <c r="C307" s="98"/>
      <c r="D307" s="98"/>
      <c r="E307" s="9"/>
      <c r="F307" s="6"/>
      <c r="G307" s="9"/>
    </row>
    <row r="308" spans="1:10" x14ac:dyDescent="0.4">
      <c r="C308" s="7" t="s">
        <v>206</v>
      </c>
      <c r="E308" s="39" t="s">
        <v>268</v>
      </c>
      <c r="F308" s="6">
        <v>525038.80000000005</v>
      </c>
      <c r="G308" s="89" t="s">
        <v>4</v>
      </c>
    </row>
    <row r="309" spans="1:10" x14ac:dyDescent="0.4">
      <c r="C309" s="8" t="s">
        <v>199</v>
      </c>
      <c r="E309" s="9"/>
      <c r="F309" s="6"/>
      <c r="G309" s="9"/>
    </row>
    <row r="310" spans="1:10" x14ac:dyDescent="0.4">
      <c r="A310" s="98" t="s">
        <v>904</v>
      </c>
      <c r="B310" s="98"/>
      <c r="C310" s="98"/>
      <c r="D310" s="98"/>
      <c r="E310" s="9"/>
      <c r="F310" s="6"/>
      <c r="G310" s="9"/>
    </row>
    <row r="311" spans="1:10" x14ac:dyDescent="0.4">
      <c r="B311" s="7" t="s">
        <v>54</v>
      </c>
      <c r="E311" s="9" t="s">
        <v>3</v>
      </c>
      <c r="F311" s="6">
        <f>F312</f>
        <v>103200</v>
      </c>
      <c r="G311" s="9" t="s">
        <v>4</v>
      </c>
    </row>
    <row r="312" spans="1:10" x14ac:dyDescent="0.4">
      <c r="B312" s="7"/>
      <c r="C312" s="7" t="s">
        <v>56</v>
      </c>
      <c r="E312" s="9" t="s">
        <v>3</v>
      </c>
      <c r="F312" s="6">
        <f>F313</f>
        <v>103200</v>
      </c>
      <c r="G312" s="9" t="s">
        <v>4</v>
      </c>
    </row>
    <row r="313" spans="1:10" x14ac:dyDescent="0.4">
      <c r="B313" s="7"/>
      <c r="C313" s="7" t="s">
        <v>92</v>
      </c>
      <c r="E313" s="9" t="s">
        <v>3</v>
      </c>
      <c r="F313" s="6">
        <f>F314</f>
        <v>103200</v>
      </c>
      <c r="G313" s="9" t="s">
        <v>4</v>
      </c>
    </row>
    <row r="314" spans="1:10" x14ac:dyDescent="0.4">
      <c r="B314" s="7"/>
      <c r="C314" s="7" t="s">
        <v>908</v>
      </c>
      <c r="E314" s="9" t="s">
        <v>5</v>
      </c>
      <c r="F314" s="6">
        <v>103200</v>
      </c>
      <c r="G314" s="9" t="s">
        <v>4</v>
      </c>
    </row>
    <row r="315" spans="1:10" x14ac:dyDescent="0.4">
      <c r="B315" s="7"/>
      <c r="C315" s="8" t="s">
        <v>909</v>
      </c>
      <c r="E315" s="9"/>
      <c r="F315" s="6"/>
      <c r="G315" s="9"/>
    </row>
    <row r="316" spans="1:10" x14ac:dyDescent="0.4">
      <c r="A316" s="8" t="s">
        <v>955</v>
      </c>
      <c r="B316" s="7"/>
      <c r="C316" s="7"/>
      <c r="E316" s="9"/>
      <c r="F316" s="6"/>
      <c r="G316" s="9"/>
      <c r="J316" s="8">
        <v>88000</v>
      </c>
    </row>
    <row r="317" spans="1:10" x14ac:dyDescent="0.4">
      <c r="B317" s="7"/>
      <c r="C317" s="8" t="s">
        <v>910</v>
      </c>
      <c r="E317" s="9"/>
      <c r="F317" s="6"/>
      <c r="G317" s="9"/>
      <c r="J317" s="8">
        <v>15200</v>
      </c>
    </row>
    <row r="318" spans="1:10" x14ac:dyDescent="0.4">
      <c r="A318" s="8" t="s">
        <v>911</v>
      </c>
      <c r="B318" s="7"/>
      <c r="E318" s="9"/>
      <c r="F318" s="6"/>
      <c r="G318" s="9"/>
      <c r="J318" s="8">
        <f>SUM(J316:J317)</f>
        <v>103200</v>
      </c>
    </row>
    <row r="319" spans="1:10" x14ac:dyDescent="0.4">
      <c r="B319" s="7"/>
      <c r="C319" s="8" t="s">
        <v>930</v>
      </c>
      <c r="E319" s="9"/>
      <c r="F319" s="6"/>
      <c r="G319" s="9"/>
    </row>
    <row r="320" spans="1:10" x14ac:dyDescent="0.4">
      <c r="A320" s="8" t="s">
        <v>931</v>
      </c>
      <c r="B320" s="7"/>
      <c r="E320" s="9"/>
      <c r="F320" s="6"/>
      <c r="G320" s="9"/>
    </row>
    <row r="321" spans="1:7" x14ac:dyDescent="0.4">
      <c r="A321" s="8" t="s">
        <v>912</v>
      </c>
      <c r="B321" s="7"/>
      <c r="E321" s="9"/>
      <c r="F321" s="6"/>
      <c r="G321" s="9"/>
    </row>
    <row r="322" spans="1:7" x14ac:dyDescent="0.4">
      <c r="A322" s="8" t="s">
        <v>913</v>
      </c>
      <c r="B322" s="7"/>
      <c r="E322" s="9"/>
      <c r="F322" s="6"/>
      <c r="G322" s="9"/>
    </row>
    <row r="323" spans="1:7" x14ac:dyDescent="0.4">
      <c r="B323" s="7"/>
      <c r="C323" s="8" t="s">
        <v>914</v>
      </c>
      <c r="E323" s="9"/>
      <c r="F323" s="6"/>
      <c r="G323" s="9"/>
    </row>
    <row r="324" spans="1:7" x14ac:dyDescent="0.4">
      <c r="A324" s="8" t="s">
        <v>915</v>
      </c>
      <c r="B324" s="7"/>
      <c r="E324" s="9"/>
      <c r="F324" s="6"/>
      <c r="G324" s="9"/>
    </row>
    <row r="325" spans="1:7" x14ac:dyDescent="0.4">
      <c r="A325" s="8" t="s">
        <v>916</v>
      </c>
      <c r="B325" s="7"/>
      <c r="E325" s="9"/>
      <c r="F325" s="6"/>
      <c r="G325" s="9"/>
    </row>
    <row r="326" spans="1:7" x14ac:dyDescent="0.4">
      <c r="B326" s="7"/>
      <c r="C326" s="8" t="s">
        <v>917</v>
      </c>
      <c r="E326" s="9"/>
      <c r="F326" s="6"/>
      <c r="G326" s="9"/>
    </row>
    <row r="327" spans="1:7" x14ac:dyDescent="0.4">
      <c r="B327" s="7"/>
      <c r="C327" s="8" t="s">
        <v>918</v>
      </c>
      <c r="E327" s="9"/>
      <c r="F327" s="6"/>
      <c r="G327" s="9"/>
    </row>
    <row r="328" spans="1:7" x14ac:dyDescent="0.4">
      <c r="A328" s="8" t="s">
        <v>919</v>
      </c>
      <c r="B328" s="7"/>
      <c r="E328" s="9"/>
      <c r="F328" s="6"/>
      <c r="G328" s="9"/>
    </row>
    <row r="329" spans="1:7" x14ac:dyDescent="0.4">
      <c r="B329" s="7"/>
      <c r="C329" s="8" t="s">
        <v>920</v>
      </c>
      <c r="E329" s="9"/>
      <c r="F329" s="6"/>
      <c r="G329" s="9"/>
    </row>
    <row r="330" spans="1:7" x14ac:dyDescent="0.4">
      <c r="A330" s="8" t="s">
        <v>921</v>
      </c>
      <c r="B330" s="7"/>
      <c r="E330" s="9"/>
      <c r="F330" s="6"/>
      <c r="G330" s="9"/>
    </row>
    <row r="331" spans="1:7" x14ac:dyDescent="0.4">
      <c r="B331" s="7"/>
      <c r="C331" s="8" t="s">
        <v>617</v>
      </c>
      <c r="E331" s="9"/>
      <c r="F331" s="6"/>
      <c r="G331" s="9"/>
    </row>
    <row r="332" spans="1:7" x14ac:dyDescent="0.4">
      <c r="B332" s="7"/>
      <c r="C332" s="8" t="s">
        <v>922</v>
      </c>
      <c r="E332" s="9"/>
      <c r="F332" s="6"/>
      <c r="G332" s="9"/>
    </row>
    <row r="333" spans="1:7" x14ac:dyDescent="0.4">
      <c r="B333" s="7"/>
      <c r="C333" s="8" t="s">
        <v>923</v>
      </c>
      <c r="E333" s="9"/>
      <c r="F333" s="6"/>
      <c r="G333" s="9"/>
    </row>
    <row r="334" spans="1:7" x14ac:dyDescent="0.4">
      <c r="A334" s="8" t="s">
        <v>924</v>
      </c>
      <c r="B334" s="7"/>
      <c r="E334" s="9"/>
      <c r="F334" s="6"/>
      <c r="G334" s="9"/>
    </row>
    <row r="335" spans="1:7" x14ac:dyDescent="0.4">
      <c r="B335" s="7"/>
      <c r="C335" s="8" t="s">
        <v>836</v>
      </c>
      <c r="E335" s="9"/>
      <c r="F335" s="6"/>
      <c r="G335" s="9"/>
    </row>
    <row r="336" spans="1:7" x14ac:dyDescent="0.4">
      <c r="B336" s="7"/>
      <c r="C336" s="8" t="s">
        <v>940</v>
      </c>
      <c r="E336" s="9"/>
      <c r="F336" s="6"/>
      <c r="G336" s="9"/>
    </row>
    <row r="337" spans="1:7" x14ac:dyDescent="0.4">
      <c r="A337" s="8" t="s">
        <v>941</v>
      </c>
      <c r="B337" s="7"/>
      <c r="E337" s="9"/>
      <c r="F337" s="6"/>
      <c r="G337" s="9"/>
    </row>
    <row r="338" spans="1:7" x14ac:dyDescent="0.4">
      <c r="C338" s="8" t="s">
        <v>858</v>
      </c>
      <c r="E338" s="9"/>
      <c r="F338" s="6"/>
      <c r="G338" s="9"/>
    </row>
    <row r="339" spans="1:7" x14ac:dyDescent="0.4">
      <c r="A339" s="8" t="s">
        <v>837</v>
      </c>
      <c r="E339" s="9"/>
      <c r="F339" s="6"/>
      <c r="G339" s="9"/>
    </row>
    <row r="340" spans="1:7" x14ac:dyDescent="0.4">
      <c r="C340" s="8" t="s">
        <v>437</v>
      </c>
      <c r="E340" s="9"/>
      <c r="F340" s="6"/>
      <c r="G340" s="9"/>
    </row>
    <row r="341" spans="1:7" x14ac:dyDescent="0.4">
      <c r="A341" s="8" t="s">
        <v>410</v>
      </c>
      <c r="E341" s="9"/>
      <c r="F341" s="6"/>
      <c r="G341" s="9"/>
    </row>
    <row r="342" spans="1:7" x14ac:dyDescent="0.4">
      <c r="B342" s="7" t="s">
        <v>68</v>
      </c>
      <c r="E342" s="9" t="s">
        <v>3</v>
      </c>
      <c r="F342" s="6">
        <f>F343</f>
        <v>2420000</v>
      </c>
      <c r="G342" s="9" t="s">
        <v>4</v>
      </c>
    </row>
    <row r="343" spans="1:7" x14ac:dyDescent="0.4">
      <c r="C343" s="7" t="s">
        <v>150</v>
      </c>
      <c r="E343" s="9" t="s">
        <v>3</v>
      </c>
      <c r="F343" s="6">
        <f>F344+F347+F350+F353+F356</f>
        <v>2420000</v>
      </c>
      <c r="G343" s="9" t="s">
        <v>4</v>
      </c>
    </row>
    <row r="344" spans="1:7" x14ac:dyDescent="0.4">
      <c r="C344" s="7" t="s">
        <v>186</v>
      </c>
      <c r="E344" s="9" t="s">
        <v>5</v>
      </c>
      <c r="F344" s="27">
        <v>316000</v>
      </c>
      <c r="G344" s="9" t="s">
        <v>4</v>
      </c>
    </row>
    <row r="345" spans="1:7" x14ac:dyDescent="0.4">
      <c r="C345" s="8" t="s">
        <v>187</v>
      </c>
      <c r="E345" s="9"/>
      <c r="F345" s="6"/>
      <c r="G345" s="9"/>
    </row>
    <row r="346" spans="1:7" x14ac:dyDescent="0.4">
      <c r="A346" s="98" t="s">
        <v>905</v>
      </c>
      <c r="B346" s="98"/>
      <c r="C346" s="98"/>
      <c r="D346" s="98"/>
      <c r="E346" s="9"/>
      <c r="F346" s="6"/>
      <c r="G346" s="9"/>
    </row>
    <row r="347" spans="1:7" x14ac:dyDescent="0.4">
      <c r="C347" s="7" t="s">
        <v>188</v>
      </c>
      <c r="E347" s="9" t="s">
        <v>5</v>
      </c>
      <c r="F347" s="27">
        <v>332000</v>
      </c>
      <c r="G347" s="9" t="s">
        <v>4</v>
      </c>
    </row>
    <row r="348" spans="1:7" x14ac:dyDescent="0.4">
      <c r="C348" s="8" t="s">
        <v>190</v>
      </c>
      <c r="E348" s="9"/>
      <c r="F348" s="6"/>
      <c r="G348" s="9"/>
    </row>
    <row r="349" spans="1:7" x14ac:dyDescent="0.4">
      <c r="A349" s="98" t="s">
        <v>906</v>
      </c>
      <c r="B349" s="98"/>
      <c r="C349" s="98"/>
      <c r="D349" s="98"/>
      <c r="E349" s="9"/>
      <c r="F349" s="6"/>
      <c r="G349" s="9"/>
    </row>
    <row r="350" spans="1:7" x14ac:dyDescent="0.4">
      <c r="C350" s="7" t="s">
        <v>189</v>
      </c>
      <c r="E350" s="9" t="s">
        <v>5</v>
      </c>
      <c r="F350" s="27">
        <v>476000</v>
      </c>
      <c r="G350" s="9" t="s">
        <v>4</v>
      </c>
    </row>
    <row r="351" spans="1:7" x14ac:dyDescent="0.4">
      <c r="C351" s="8" t="s">
        <v>191</v>
      </c>
      <c r="E351" s="9"/>
      <c r="F351" s="6"/>
      <c r="G351" s="9"/>
    </row>
    <row r="352" spans="1:7" x14ac:dyDescent="0.4">
      <c r="A352" s="98" t="s">
        <v>907</v>
      </c>
      <c r="B352" s="98"/>
      <c r="C352" s="98"/>
      <c r="D352" s="98"/>
      <c r="E352" s="9"/>
      <c r="F352" s="6"/>
      <c r="G352" s="9"/>
    </row>
    <row r="353" spans="1:7" x14ac:dyDescent="0.4">
      <c r="C353" s="7" t="s">
        <v>192</v>
      </c>
      <c r="E353" s="9" t="s">
        <v>5</v>
      </c>
      <c r="F353" s="27">
        <v>200000</v>
      </c>
      <c r="G353" s="9" t="s">
        <v>4</v>
      </c>
    </row>
    <row r="354" spans="1:7" x14ac:dyDescent="0.4">
      <c r="C354" s="8" t="s">
        <v>187</v>
      </c>
      <c r="E354" s="9"/>
      <c r="F354" s="6"/>
      <c r="G354" s="9"/>
    </row>
    <row r="355" spans="1:7" x14ac:dyDescent="0.4">
      <c r="A355" s="98" t="s">
        <v>903</v>
      </c>
      <c r="B355" s="98"/>
      <c r="C355" s="98"/>
      <c r="D355" s="98"/>
      <c r="E355" s="9"/>
      <c r="F355" s="6"/>
      <c r="G355" s="9"/>
    </row>
    <row r="356" spans="1:7" x14ac:dyDescent="0.4">
      <c r="C356" s="7" t="s">
        <v>193</v>
      </c>
      <c r="E356" s="9" t="s">
        <v>5</v>
      </c>
      <c r="F356" s="27">
        <v>1096000</v>
      </c>
      <c r="G356" s="9" t="s">
        <v>4</v>
      </c>
    </row>
    <row r="357" spans="1:7" x14ac:dyDescent="0.4">
      <c r="C357" s="8" t="s">
        <v>187</v>
      </c>
      <c r="E357" s="9"/>
      <c r="F357" s="6"/>
      <c r="G357" s="9"/>
    </row>
    <row r="358" spans="1:7" x14ac:dyDescent="0.4">
      <c r="A358" s="98" t="s">
        <v>904</v>
      </c>
      <c r="B358" s="98"/>
      <c r="C358" s="98"/>
      <c r="D358" s="98"/>
      <c r="E358" s="9"/>
      <c r="F358" s="6"/>
      <c r="G358" s="9"/>
    </row>
    <row r="360" spans="1:7" x14ac:dyDescent="0.4">
      <c r="A360" s="54" t="s">
        <v>456</v>
      </c>
      <c r="B360" s="53"/>
      <c r="C360" s="53"/>
      <c r="D360" s="53"/>
      <c r="E360" s="56" t="s">
        <v>3</v>
      </c>
      <c r="F360" s="19">
        <f>F361</f>
        <v>150000</v>
      </c>
      <c r="G360" s="56" t="s">
        <v>4</v>
      </c>
    </row>
    <row r="361" spans="1:7" x14ac:dyDescent="0.4">
      <c r="B361" s="7" t="s">
        <v>27</v>
      </c>
      <c r="E361" s="9" t="s">
        <v>3</v>
      </c>
      <c r="F361" s="6">
        <f>F362+F375</f>
        <v>150000</v>
      </c>
      <c r="G361" s="9" t="s">
        <v>4</v>
      </c>
    </row>
    <row r="362" spans="1:7" x14ac:dyDescent="0.4">
      <c r="C362" s="7" t="s">
        <v>34</v>
      </c>
      <c r="E362" s="9" t="s">
        <v>3</v>
      </c>
      <c r="F362" s="6">
        <f>F365</f>
        <v>150000</v>
      </c>
      <c r="G362" s="9" t="s">
        <v>4</v>
      </c>
    </row>
    <row r="363" spans="1:7" x14ac:dyDescent="0.4">
      <c r="C363" s="7" t="s">
        <v>98</v>
      </c>
      <c r="D363" s="7"/>
      <c r="E363" s="9"/>
      <c r="F363" s="27"/>
      <c r="G363" s="9"/>
    </row>
    <row r="364" spans="1:7" x14ac:dyDescent="0.4">
      <c r="A364" s="7" t="s">
        <v>118</v>
      </c>
      <c r="F364" s="28"/>
    </row>
    <row r="365" spans="1:7" x14ac:dyDescent="0.4">
      <c r="C365" s="7" t="s">
        <v>457</v>
      </c>
      <c r="D365" s="7"/>
      <c r="E365" s="9" t="s">
        <v>5</v>
      </c>
      <c r="F365" s="36">
        <v>150000</v>
      </c>
      <c r="G365" s="9" t="s">
        <v>4</v>
      </c>
    </row>
    <row r="366" spans="1:7" x14ac:dyDescent="0.4">
      <c r="C366" s="8" t="s">
        <v>458</v>
      </c>
      <c r="D366" s="7"/>
      <c r="E366" s="9"/>
      <c r="F366" s="27"/>
      <c r="G366" s="9"/>
    </row>
    <row r="367" spans="1:7" x14ac:dyDescent="0.4">
      <c r="A367" s="8" t="s">
        <v>459</v>
      </c>
      <c r="C367" s="7"/>
      <c r="D367" s="7"/>
      <c r="E367" s="9"/>
      <c r="F367" s="27"/>
      <c r="G367" s="9"/>
    </row>
    <row r="368" spans="1:7" x14ac:dyDescent="0.4">
      <c r="A368" s="8" t="s">
        <v>460</v>
      </c>
      <c r="C368" s="7"/>
      <c r="D368" s="7"/>
      <c r="E368" s="9"/>
      <c r="F368" s="27"/>
      <c r="G368" s="9"/>
    </row>
    <row r="369" spans="1:7" x14ac:dyDescent="0.4">
      <c r="A369" s="8" t="s">
        <v>461</v>
      </c>
      <c r="C369" s="7"/>
      <c r="D369" s="7"/>
      <c r="E369" s="9"/>
      <c r="F369" s="27"/>
      <c r="G369" s="9"/>
    </row>
    <row r="370" spans="1:7" x14ac:dyDescent="0.4">
      <c r="C370" s="8" t="s">
        <v>327</v>
      </c>
      <c r="D370" s="7"/>
      <c r="E370" s="9"/>
      <c r="F370" s="27"/>
      <c r="G370" s="9"/>
    </row>
    <row r="371" spans="1:7" x14ac:dyDescent="0.4">
      <c r="A371" s="8" t="s">
        <v>462</v>
      </c>
      <c r="C371" s="7"/>
      <c r="D371" s="7"/>
      <c r="E371" s="9"/>
      <c r="F371" s="27"/>
      <c r="G371" s="9"/>
    </row>
    <row r="372" spans="1:7" x14ac:dyDescent="0.4">
      <c r="A372" s="8" t="s">
        <v>463</v>
      </c>
      <c r="D372" s="7"/>
      <c r="E372" s="9"/>
      <c r="F372" s="27"/>
      <c r="G372" s="9"/>
    </row>
    <row r="373" spans="1:7" x14ac:dyDescent="0.4">
      <c r="C373" s="8" t="s">
        <v>568</v>
      </c>
      <c r="E373" s="9"/>
      <c r="F373" s="27"/>
      <c r="G373" s="9"/>
    </row>
    <row r="374" spans="1:7" x14ac:dyDescent="0.4">
      <c r="A374" s="8" t="s">
        <v>595</v>
      </c>
      <c r="C374" s="7"/>
      <c r="D374" s="7"/>
      <c r="E374" s="9"/>
      <c r="F374" s="27"/>
      <c r="G374" s="9"/>
    </row>
  </sheetData>
  <mergeCells count="18">
    <mergeCell ref="A352:D352"/>
    <mergeCell ref="A355:D355"/>
    <mergeCell ref="A358:D358"/>
    <mergeCell ref="A346:D346"/>
    <mergeCell ref="A349:D349"/>
    <mergeCell ref="A304:D304"/>
    <mergeCell ref="A307:D307"/>
    <mergeCell ref="A310:D310"/>
    <mergeCell ref="A288:D288"/>
    <mergeCell ref="A291:D291"/>
    <mergeCell ref="A295:D295"/>
    <mergeCell ref="A298:D298"/>
    <mergeCell ref="A301:D301"/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A28" sqref="A28:G54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96" t="s">
        <v>167</v>
      </c>
      <c r="B5" s="96"/>
      <c r="C5" s="96"/>
      <c r="D5" s="96"/>
      <c r="E5" s="96"/>
      <c r="F5" s="96"/>
      <c r="G5" s="96"/>
    </row>
    <row r="6" spans="1:11" x14ac:dyDescent="0.4">
      <c r="A6" s="7" t="s">
        <v>69</v>
      </c>
      <c r="E6" s="9" t="s">
        <v>3</v>
      </c>
      <c r="F6" s="6">
        <f>F7+F24</f>
        <v>130800</v>
      </c>
      <c r="G6" s="9" t="s">
        <v>4</v>
      </c>
      <c r="K6" s="30" t="e">
        <f>F6+#REF!+F56</f>
        <v>#REF!</v>
      </c>
    </row>
    <row r="7" spans="1:11" x14ac:dyDescent="0.4">
      <c r="B7" s="7" t="s">
        <v>27</v>
      </c>
      <c r="E7" s="9" t="s">
        <v>3</v>
      </c>
      <c r="F7" s="6">
        <f>F8</f>
        <v>105000</v>
      </c>
      <c r="G7" s="9" t="s">
        <v>4</v>
      </c>
    </row>
    <row r="8" spans="1:11" x14ac:dyDescent="0.4">
      <c r="C8" s="7" t="s">
        <v>38</v>
      </c>
      <c r="E8" s="9" t="s">
        <v>3</v>
      </c>
      <c r="F8" s="6">
        <f>F9+F16</f>
        <v>105000</v>
      </c>
      <c r="G8" s="9" t="s">
        <v>4</v>
      </c>
    </row>
    <row r="9" spans="1:11" x14ac:dyDescent="0.4">
      <c r="C9" s="7" t="s">
        <v>70</v>
      </c>
      <c r="D9" s="7"/>
      <c r="E9" s="9" t="s">
        <v>5</v>
      </c>
      <c r="F9" s="27">
        <v>45000</v>
      </c>
      <c r="G9" s="9" t="s">
        <v>4</v>
      </c>
    </row>
    <row r="10" spans="1:11" x14ac:dyDescent="0.4">
      <c r="C10" s="8" t="s">
        <v>702</v>
      </c>
      <c r="D10" s="7"/>
      <c r="E10" s="9"/>
      <c r="F10" s="27"/>
      <c r="G10" s="9"/>
    </row>
    <row r="11" spans="1:11" x14ac:dyDescent="0.4">
      <c r="A11" s="8" t="s">
        <v>703</v>
      </c>
      <c r="C11" s="7"/>
      <c r="D11" s="7"/>
      <c r="E11" s="9"/>
      <c r="F11" s="27"/>
      <c r="G11" s="9"/>
    </row>
    <row r="12" spans="1:11" x14ac:dyDescent="0.4">
      <c r="A12" s="8" t="s">
        <v>704</v>
      </c>
      <c r="C12" s="7"/>
      <c r="D12" s="7"/>
      <c r="E12" s="9"/>
      <c r="F12" s="27"/>
      <c r="G12" s="9"/>
    </row>
    <row r="13" spans="1:11" x14ac:dyDescent="0.4">
      <c r="A13" s="8" t="s">
        <v>705</v>
      </c>
      <c r="C13" s="7"/>
      <c r="D13" s="7"/>
      <c r="E13" s="9"/>
      <c r="F13" s="27"/>
      <c r="G13" s="9"/>
    </row>
    <row r="14" spans="1:11" x14ac:dyDescent="0.4">
      <c r="A14" s="8" t="s">
        <v>706</v>
      </c>
      <c r="C14" s="7"/>
      <c r="D14" s="7"/>
      <c r="E14" s="9"/>
      <c r="F14" s="27"/>
      <c r="G14" s="9"/>
    </row>
    <row r="15" spans="1:11" x14ac:dyDescent="0.4">
      <c r="A15" s="8" t="s">
        <v>707</v>
      </c>
      <c r="C15" s="7"/>
      <c r="D15" s="7"/>
      <c r="E15" s="9"/>
      <c r="F15" s="27"/>
      <c r="G15" s="9"/>
    </row>
    <row r="16" spans="1:11" x14ac:dyDescent="0.4">
      <c r="C16" s="7" t="s">
        <v>45</v>
      </c>
      <c r="D16" s="7"/>
      <c r="E16" s="9" t="s">
        <v>5</v>
      </c>
      <c r="F16" s="27">
        <v>60000</v>
      </c>
      <c r="G16" s="9" t="s">
        <v>4</v>
      </c>
    </row>
    <row r="17" spans="1:7" x14ac:dyDescent="0.4">
      <c r="C17" s="8" t="s">
        <v>425</v>
      </c>
      <c r="D17" s="7"/>
      <c r="E17" s="9"/>
      <c r="F17" s="27"/>
      <c r="G17" s="9"/>
    </row>
    <row r="18" spans="1:7" x14ac:dyDescent="0.4">
      <c r="A18" s="8" t="s">
        <v>386</v>
      </c>
      <c r="C18" s="7"/>
      <c r="D18" s="7"/>
      <c r="E18" s="9"/>
      <c r="F18" s="27"/>
      <c r="G18" s="9"/>
    </row>
    <row r="19" spans="1:7" x14ac:dyDescent="0.4">
      <c r="A19" s="8" t="s">
        <v>696</v>
      </c>
      <c r="C19" s="7"/>
      <c r="D19" s="7"/>
      <c r="E19" s="9"/>
      <c r="F19" s="27"/>
      <c r="G19" s="9"/>
    </row>
    <row r="20" spans="1:7" x14ac:dyDescent="0.4">
      <c r="A20" s="8" t="s">
        <v>697</v>
      </c>
      <c r="C20" s="7"/>
      <c r="D20" s="7"/>
      <c r="E20" s="9"/>
      <c r="F20" s="27"/>
      <c r="G20" s="9"/>
    </row>
    <row r="21" spans="1:7" x14ac:dyDescent="0.4">
      <c r="A21" s="8" t="s">
        <v>698</v>
      </c>
      <c r="C21" s="7"/>
      <c r="D21" s="7"/>
      <c r="E21" s="9"/>
      <c r="F21" s="27"/>
      <c r="G21" s="9"/>
    </row>
    <row r="22" spans="1:7" x14ac:dyDescent="0.4">
      <c r="A22" s="8" t="s">
        <v>699</v>
      </c>
      <c r="C22" s="7"/>
      <c r="D22" s="7"/>
      <c r="E22" s="9"/>
      <c r="F22" s="27"/>
      <c r="G22" s="9"/>
    </row>
    <row r="23" spans="1:7" x14ac:dyDescent="0.4">
      <c r="A23" s="8" t="s">
        <v>695</v>
      </c>
    </row>
    <row r="24" spans="1:7" x14ac:dyDescent="0.4">
      <c r="B24" s="7" t="s">
        <v>54</v>
      </c>
      <c r="E24" s="9" t="s">
        <v>3</v>
      </c>
      <c r="F24" s="6">
        <f>F25</f>
        <v>25800</v>
      </c>
      <c r="G24" s="9" t="s">
        <v>4</v>
      </c>
    </row>
    <row r="25" spans="1:7" x14ac:dyDescent="0.4">
      <c r="B25" s="7"/>
      <c r="C25" s="7" t="s">
        <v>56</v>
      </c>
      <c r="E25" s="9" t="s">
        <v>3</v>
      </c>
      <c r="F25" s="6">
        <f>F26</f>
        <v>25800</v>
      </c>
      <c r="G25" s="9" t="s">
        <v>4</v>
      </c>
    </row>
    <row r="26" spans="1:7" x14ac:dyDescent="0.4">
      <c r="B26" s="7"/>
      <c r="C26" s="7" t="s">
        <v>92</v>
      </c>
      <c r="E26" s="9" t="s">
        <v>3</v>
      </c>
      <c r="F26" s="6">
        <f>F27</f>
        <v>25800</v>
      </c>
      <c r="G26" s="9" t="s">
        <v>4</v>
      </c>
    </row>
    <row r="27" spans="1:7" x14ac:dyDescent="0.4">
      <c r="B27" s="7"/>
      <c r="C27" s="7" t="s">
        <v>908</v>
      </c>
      <c r="E27" s="9" t="s">
        <v>5</v>
      </c>
      <c r="F27" s="6">
        <v>25800</v>
      </c>
      <c r="G27" s="9" t="s">
        <v>4</v>
      </c>
    </row>
    <row r="28" spans="1:7" x14ac:dyDescent="0.4">
      <c r="B28" s="7"/>
      <c r="C28" s="8" t="s">
        <v>909</v>
      </c>
      <c r="E28" s="9"/>
      <c r="F28" s="6"/>
      <c r="G28" s="9"/>
    </row>
    <row r="29" spans="1:7" x14ac:dyDescent="0.4">
      <c r="A29" s="8" t="s">
        <v>956</v>
      </c>
      <c r="B29" s="7"/>
      <c r="C29" s="7"/>
      <c r="E29" s="9"/>
      <c r="F29" s="6"/>
      <c r="G29" s="9"/>
    </row>
    <row r="30" spans="1:7" x14ac:dyDescent="0.4">
      <c r="B30" s="7"/>
      <c r="C30" s="8" t="s">
        <v>910</v>
      </c>
      <c r="E30" s="9"/>
      <c r="F30" s="6"/>
      <c r="G30" s="9"/>
    </row>
    <row r="31" spans="1:7" x14ac:dyDescent="0.4">
      <c r="A31" s="8" t="s">
        <v>911</v>
      </c>
      <c r="B31" s="7"/>
      <c r="E31" s="9"/>
      <c r="F31" s="6"/>
      <c r="G31" s="9"/>
    </row>
    <row r="32" spans="1:7" x14ac:dyDescent="0.4">
      <c r="B32" s="7"/>
      <c r="C32" s="8" t="s">
        <v>930</v>
      </c>
      <c r="E32" s="9"/>
      <c r="F32" s="6"/>
      <c r="G32" s="9"/>
    </row>
    <row r="33" spans="1:7" x14ac:dyDescent="0.4">
      <c r="A33" s="8" t="s">
        <v>931</v>
      </c>
      <c r="B33" s="7"/>
      <c r="E33" s="9"/>
      <c r="F33" s="6"/>
      <c r="G33" s="9"/>
    </row>
    <row r="34" spans="1:7" x14ac:dyDescent="0.4">
      <c r="A34" s="8" t="s">
        <v>912</v>
      </c>
      <c r="B34" s="7"/>
      <c r="E34" s="9"/>
      <c r="F34" s="6"/>
      <c r="G34" s="9"/>
    </row>
    <row r="35" spans="1:7" x14ac:dyDescent="0.4">
      <c r="A35" s="8" t="s">
        <v>913</v>
      </c>
      <c r="B35" s="7"/>
      <c r="E35" s="9"/>
      <c r="F35" s="6"/>
      <c r="G35" s="9"/>
    </row>
    <row r="36" spans="1:7" x14ac:dyDescent="0.4">
      <c r="B36" s="7"/>
      <c r="C36" s="8" t="s">
        <v>914</v>
      </c>
      <c r="E36" s="9"/>
      <c r="F36" s="6"/>
      <c r="G36" s="9"/>
    </row>
    <row r="37" spans="1:7" x14ac:dyDescent="0.4">
      <c r="A37" s="8" t="s">
        <v>915</v>
      </c>
      <c r="B37" s="7"/>
      <c r="E37" s="9"/>
      <c r="F37" s="6"/>
      <c r="G37" s="9"/>
    </row>
    <row r="38" spans="1:7" x14ac:dyDescent="0.4">
      <c r="A38" s="8" t="s">
        <v>916</v>
      </c>
      <c r="B38" s="7"/>
      <c r="E38" s="9"/>
      <c r="F38" s="6"/>
      <c r="G38" s="9"/>
    </row>
    <row r="39" spans="1:7" x14ac:dyDescent="0.4">
      <c r="B39" s="7"/>
      <c r="C39" s="8" t="s">
        <v>917</v>
      </c>
      <c r="E39" s="9"/>
      <c r="F39" s="6"/>
      <c r="G39" s="9"/>
    </row>
    <row r="40" spans="1:7" x14ac:dyDescent="0.4">
      <c r="B40" s="7"/>
      <c r="C40" s="8" t="s">
        <v>918</v>
      </c>
      <c r="E40" s="9"/>
      <c r="F40" s="6"/>
      <c r="G40" s="9"/>
    </row>
    <row r="41" spans="1:7" x14ac:dyDescent="0.4">
      <c r="A41" s="8" t="s">
        <v>919</v>
      </c>
      <c r="B41" s="7"/>
      <c r="E41" s="9"/>
      <c r="F41" s="6"/>
      <c r="G41" s="9"/>
    </row>
    <row r="42" spans="1:7" x14ac:dyDescent="0.4">
      <c r="B42" s="7"/>
      <c r="C42" s="8" t="s">
        <v>920</v>
      </c>
      <c r="E42" s="9"/>
      <c r="F42" s="6"/>
      <c r="G42" s="9"/>
    </row>
    <row r="43" spans="1:7" x14ac:dyDescent="0.4">
      <c r="A43" s="8" t="s">
        <v>921</v>
      </c>
      <c r="B43" s="7"/>
      <c r="E43" s="9"/>
      <c r="F43" s="6"/>
      <c r="G43" s="9"/>
    </row>
    <row r="44" spans="1:7" x14ac:dyDescent="0.4">
      <c r="B44" s="7"/>
      <c r="C44" s="8" t="s">
        <v>617</v>
      </c>
      <c r="E44" s="9"/>
      <c r="F44" s="6"/>
      <c r="G44" s="9"/>
    </row>
    <row r="45" spans="1:7" x14ac:dyDescent="0.4">
      <c r="B45" s="7"/>
      <c r="C45" s="8" t="s">
        <v>922</v>
      </c>
      <c r="E45" s="9"/>
      <c r="F45" s="6"/>
      <c r="G45" s="9"/>
    </row>
    <row r="46" spans="1:7" x14ac:dyDescent="0.4">
      <c r="B46" s="7"/>
      <c r="C46" s="8" t="s">
        <v>923</v>
      </c>
      <c r="E46" s="9"/>
      <c r="F46" s="6"/>
      <c r="G46" s="9"/>
    </row>
    <row r="47" spans="1:7" x14ac:dyDescent="0.4">
      <c r="A47" s="8" t="s">
        <v>924</v>
      </c>
      <c r="B47" s="7"/>
      <c r="E47" s="9"/>
      <c r="F47" s="6"/>
      <c r="G47" s="9"/>
    </row>
    <row r="48" spans="1:7" x14ac:dyDescent="0.4">
      <c r="B48" s="7"/>
      <c r="C48" s="8" t="s">
        <v>836</v>
      </c>
      <c r="E48" s="9"/>
      <c r="F48" s="6"/>
      <c r="G48" s="9"/>
    </row>
    <row r="49" spans="1:7" x14ac:dyDescent="0.4">
      <c r="B49" s="7"/>
      <c r="C49" s="8" t="s">
        <v>940</v>
      </c>
      <c r="E49" s="9"/>
      <c r="F49" s="6"/>
      <c r="G49" s="9"/>
    </row>
    <row r="50" spans="1:7" x14ac:dyDescent="0.4">
      <c r="A50" s="8" t="s">
        <v>941</v>
      </c>
      <c r="B50" s="7"/>
      <c r="E50" s="9"/>
      <c r="F50" s="6"/>
      <c r="G50" s="9"/>
    </row>
    <row r="51" spans="1:7" x14ac:dyDescent="0.4">
      <c r="C51" s="8" t="s">
        <v>858</v>
      </c>
      <c r="E51" s="9"/>
      <c r="F51" s="6"/>
      <c r="G51" s="9"/>
    </row>
    <row r="52" spans="1:7" x14ac:dyDescent="0.4">
      <c r="A52" s="8" t="s">
        <v>837</v>
      </c>
      <c r="E52" s="9"/>
      <c r="F52" s="6"/>
      <c r="G52" s="9"/>
    </row>
    <row r="53" spans="1:7" x14ac:dyDescent="0.4">
      <c r="C53" s="8" t="s">
        <v>437</v>
      </c>
      <c r="E53" s="9"/>
      <c r="F53" s="6"/>
      <c r="G53" s="9"/>
    </row>
    <row r="54" spans="1:7" x14ac:dyDescent="0.4">
      <c r="A54" s="8" t="s">
        <v>410</v>
      </c>
      <c r="E54" s="9"/>
      <c r="F54" s="6"/>
      <c r="G54" s="9"/>
    </row>
    <row r="55" spans="1:7" x14ac:dyDescent="0.4">
      <c r="E55" s="9"/>
      <c r="F55" s="6"/>
      <c r="G55" s="9"/>
    </row>
    <row r="56" spans="1:7" x14ac:dyDescent="0.4">
      <c r="A56" s="7" t="s">
        <v>71</v>
      </c>
      <c r="E56" s="9" t="s">
        <v>3</v>
      </c>
      <c r="F56" s="6">
        <f>F57</f>
        <v>1174000</v>
      </c>
      <c r="G56" s="9" t="s">
        <v>4</v>
      </c>
    </row>
    <row r="57" spans="1:7" x14ac:dyDescent="0.4">
      <c r="B57" s="7" t="s">
        <v>27</v>
      </c>
      <c r="E57" s="9" t="s">
        <v>3</v>
      </c>
      <c r="F57" s="6">
        <f>F58+F68</f>
        <v>1174000</v>
      </c>
      <c r="G57" s="9" t="s">
        <v>4</v>
      </c>
    </row>
    <row r="58" spans="1:7" x14ac:dyDescent="0.4">
      <c r="C58" s="7" t="s">
        <v>28</v>
      </c>
      <c r="E58" s="9" t="s">
        <v>3</v>
      </c>
      <c r="F58" s="6">
        <f>F59</f>
        <v>144000</v>
      </c>
      <c r="G58" s="9" t="s">
        <v>4</v>
      </c>
    </row>
    <row r="59" spans="1:7" x14ac:dyDescent="0.4">
      <c r="C59" s="7" t="s">
        <v>29</v>
      </c>
      <c r="D59" s="7"/>
      <c r="E59" s="9" t="s">
        <v>3</v>
      </c>
      <c r="F59" s="6">
        <v>144000</v>
      </c>
      <c r="G59" s="9" t="s">
        <v>4</v>
      </c>
    </row>
    <row r="60" spans="1:7" x14ac:dyDescent="0.4">
      <c r="C60" s="8" t="s">
        <v>755</v>
      </c>
      <c r="F60" s="28"/>
    </row>
    <row r="61" spans="1:7" x14ac:dyDescent="0.4">
      <c r="A61" s="8" t="s">
        <v>756</v>
      </c>
      <c r="F61" s="28"/>
    </row>
    <row r="62" spans="1:7" x14ac:dyDescent="0.4">
      <c r="A62" s="8" t="s">
        <v>757</v>
      </c>
      <c r="F62" s="28"/>
    </row>
    <row r="63" spans="1:7" x14ac:dyDescent="0.4">
      <c r="A63" s="8" t="s">
        <v>758</v>
      </c>
      <c r="F63" s="28"/>
    </row>
    <row r="64" spans="1:7" x14ac:dyDescent="0.4">
      <c r="C64" s="8" t="s">
        <v>759</v>
      </c>
      <c r="F64" s="28"/>
    </row>
    <row r="65" spans="1:7" x14ac:dyDescent="0.4">
      <c r="A65" s="8" t="s">
        <v>760</v>
      </c>
      <c r="F65" s="28"/>
    </row>
    <row r="66" spans="1:7" x14ac:dyDescent="0.4">
      <c r="C66" s="8" t="s">
        <v>753</v>
      </c>
      <c r="F66" s="28"/>
    </row>
    <row r="67" spans="1:7" x14ac:dyDescent="0.4">
      <c r="A67" s="8" t="s">
        <v>754</v>
      </c>
      <c r="F67" s="28"/>
    </row>
    <row r="68" spans="1:7" x14ac:dyDescent="0.4">
      <c r="C68" s="7" t="s">
        <v>34</v>
      </c>
      <c r="E68" s="9" t="s">
        <v>3</v>
      </c>
      <c r="F68" s="6">
        <f>F71+F83</f>
        <v>1030000</v>
      </c>
      <c r="G68" s="9" t="s">
        <v>4</v>
      </c>
    </row>
    <row r="69" spans="1:7" x14ac:dyDescent="0.4">
      <c r="C69" s="7" t="s">
        <v>98</v>
      </c>
      <c r="D69" s="7"/>
      <c r="E69" s="9"/>
      <c r="F69" s="27"/>
      <c r="G69" s="9"/>
    </row>
    <row r="70" spans="1:7" x14ac:dyDescent="0.4">
      <c r="A70" s="7" t="s">
        <v>118</v>
      </c>
      <c r="C70" s="7"/>
      <c r="D70" s="7"/>
      <c r="E70" s="9"/>
      <c r="F70" s="27"/>
      <c r="G70" s="9"/>
    </row>
    <row r="71" spans="1:7" x14ac:dyDescent="0.4">
      <c r="C71" s="7" t="s">
        <v>464</v>
      </c>
      <c r="D71" s="7"/>
      <c r="E71" s="9" t="s">
        <v>5</v>
      </c>
      <c r="F71" s="36">
        <v>980000</v>
      </c>
      <c r="G71" s="9" t="s">
        <v>4</v>
      </c>
    </row>
    <row r="72" spans="1:7" x14ac:dyDescent="0.4">
      <c r="C72" s="8" t="s">
        <v>466</v>
      </c>
      <c r="E72" s="40"/>
      <c r="F72" s="28"/>
    </row>
    <row r="73" spans="1:7" x14ac:dyDescent="0.4">
      <c r="A73" s="8" t="s">
        <v>467</v>
      </c>
      <c r="E73" s="40"/>
      <c r="F73" s="28"/>
    </row>
    <row r="74" spans="1:7" x14ac:dyDescent="0.4">
      <c r="A74" s="8" t="s">
        <v>468</v>
      </c>
      <c r="E74" s="40"/>
      <c r="F74" s="28"/>
    </row>
    <row r="75" spans="1:7" x14ac:dyDescent="0.4">
      <c r="A75" s="8" t="s">
        <v>675</v>
      </c>
      <c r="E75" s="40"/>
      <c r="F75" s="28"/>
    </row>
    <row r="76" spans="1:7" x14ac:dyDescent="0.4">
      <c r="A76" s="8" t="s">
        <v>661</v>
      </c>
      <c r="E76" s="40"/>
      <c r="F76" s="28"/>
    </row>
    <row r="77" spans="1:7" x14ac:dyDescent="0.4">
      <c r="C77" s="8" t="s">
        <v>674</v>
      </c>
    </row>
    <row r="78" spans="1:7" x14ac:dyDescent="0.4">
      <c r="A78" s="8" t="s">
        <v>471</v>
      </c>
    </row>
    <row r="79" spans="1:7" x14ac:dyDescent="0.4">
      <c r="C79" s="8" t="s">
        <v>627</v>
      </c>
    </row>
    <row r="80" spans="1:7" x14ac:dyDescent="0.4">
      <c r="A80" s="8" t="s">
        <v>628</v>
      </c>
    </row>
    <row r="81" spans="1:7" x14ac:dyDescent="0.4">
      <c r="C81" s="8" t="s">
        <v>568</v>
      </c>
    </row>
    <row r="82" spans="1:7" x14ac:dyDescent="0.4">
      <c r="A82" s="8" t="s">
        <v>596</v>
      </c>
      <c r="C82" s="7"/>
      <c r="D82" s="7"/>
    </row>
    <row r="83" spans="1:7" x14ac:dyDescent="0.4">
      <c r="C83" s="7" t="s">
        <v>465</v>
      </c>
      <c r="D83" s="7"/>
      <c r="E83" s="9" t="s">
        <v>5</v>
      </c>
      <c r="F83" s="36">
        <v>50000</v>
      </c>
      <c r="G83" s="9" t="s">
        <v>4</v>
      </c>
    </row>
    <row r="84" spans="1:7" x14ac:dyDescent="0.4">
      <c r="A84" s="7" t="s">
        <v>597</v>
      </c>
      <c r="C84" s="7"/>
      <c r="D84" s="7"/>
      <c r="E84" s="9"/>
      <c r="F84" s="27"/>
      <c r="G84" s="9"/>
    </row>
    <row r="85" spans="1:7" x14ac:dyDescent="0.4">
      <c r="A85" s="7" t="s">
        <v>598</v>
      </c>
      <c r="C85" s="7"/>
      <c r="D85" s="7"/>
      <c r="E85" s="9"/>
      <c r="F85" s="27"/>
      <c r="G85" s="9"/>
    </row>
    <row r="86" spans="1:7" x14ac:dyDescent="0.4">
      <c r="C86" s="8" t="s">
        <v>469</v>
      </c>
      <c r="E86" s="40"/>
      <c r="F86" s="28"/>
    </row>
    <row r="87" spans="1:7" x14ac:dyDescent="0.4">
      <c r="A87" s="8" t="s">
        <v>599</v>
      </c>
      <c r="E87" s="40"/>
      <c r="F87" s="28"/>
    </row>
    <row r="88" spans="1:7" x14ac:dyDescent="0.4">
      <c r="A88" s="8" t="s">
        <v>600</v>
      </c>
      <c r="E88" s="40"/>
      <c r="F88" s="28"/>
    </row>
    <row r="89" spans="1:7" x14ac:dyDescent="0.4">
      <c r="A89" s="8" t="s">
        <v>761</v>
      </c>
      <c r="E89" s="40"/>
      <c r="F89" s="28"/>
    </row>
    <row r="90" spans="1:7" x14ac:dyDescent="0.4">
      <c r="A90" s="8" t="s">
        <v>762</v>
      </c>
      <c r="E90" s="40"/>
      <c r="F90" s="28"/>
    </row>
    <row r="91" spans="1:7" x14ac:dyDescent="0.4">
      <c r="A91" s="8" t="s">
        <v>763</v>
      </c>
      <c r="E91" s="40"/>
      <c r="F91" s="28"/>
    </row>
    <row r="92" spans="1:7" x14ac:dyDescent="0.4">
      <c r="A92" s="8" t="s">
        <v>764</v>
      </c>
      <c r="E92" s="40"/>
      <c r="F92" s="28"/>
    </row>
    <row r="93" spans="1:7" x14ac:dyDescent="0.4">
      <c r="C93" s="8" t="s">
        <v>765</v>
      </c>
      <c r="E93" s="40"/>
      <c r="F93" s="28"/>
    </row>
    <row r="94" spans="1:7" x14ac:dyDescent="0.4">
      <c r="A94" s="8" t="s">
        <v>766</v>
      </c>
      <c r="E94" s="40"/>
      <c r="F94" s="28"/>
    </row>
    <row r="95" spans="1:7" x14ac:dyDescent="0.4">
      <c r="C95" s="8" t="s">
        <v>676</v>
      </c>
      <c r="E95" s="40"/>
      <c r="F95" s="28"/>
    </row>
    <row r="96" spans="1:7" x14ac:dyDescent="0.4">
      <c r="A96" s="8" t="s">
        <v>470</v>
      </c>
      <c r="E96" s="40"/>
      <c r="F96" s="28"/>
    </row>
    <row r="97" spans="1:6" x14ac:dyDescent="0.4">
      <c r="C97" s="8" t="s">
        <v>767</v>
      </c>
      <c r="E97" s="40"/>
      <c r="F97" s="28"/>
    </row>
    <row r="98" spans="1:6" x14ac:dyDescent="0.4">
      <c r="A98" s="8" t="s">
        <v>768</v>
      </c>
      <c r="E98" s="40"/>
      <c r="F98" s="28"/>
    </row>
    <row r="99" spans="1:6" x14ac:dyDescent="0.4">
      <c r="C99" s="8" t="s">
        <v>767</v>
      </c>
      <c r="E99" s="40"/>
      <c r="F99" s="28"/>
    </row>
    <row r="100" spans="1:6" x14ac:dyDescent="0.4">
      <c r="A100" s="8" t="s">
        <v>771</v>
      </c>
      <c r="E100" s="40"/>
      <c r="F100" s="28"/>
    </row>
    <row r="101" spans="1:6" x14ac:dyDescent="0.4">
      <c r="C101" s="8" t="s">
        <v>769</v>
      </c>
      <c r="E101" s="40"/>
      <c r="F101" s="28"/>
    </row>
    <row r="102" spans="1:6" x14ac:dyDescent="0.4">
      <c r="A102" s="8" t="s">
        <v>770</v>
      </c>
      <c r="E102" s="40"/>
      <c r="F102" s="28"/>
    </row>
    <row r="103" spans="1:6" x14ac:dyDescent="0.4">
      <c r="C103" s="8" t="s">
        <v>676</v>
      </c>
    </row>
    <row r="104" spans="1:6" x14ac:dyDescent="0.4">
      <c r="A104" s="8" t="s">
        <v>772</v>
      </c>
    </row>
    <row r="105" spans="1:6" x14ac:dyDescent="0.4">
      <c r="C105" s="8" t="s">
        <v>767</v>
      </c>
    </row>
    <row r="106" spans="1:6" x14ac:dyDescent="0.4">
      <c r="A106" s="8" t="s">
        <v>773</v>
      </c>
    </row>
    <row r="107" spans="1:6" x14ac:dyDescent="0.4">
      <c r="C107" s="8" t="s">
        <v>676</v>
      </c>
    </row>
    <row r="108" spans="1:6" x14ac:dyDescent="0.4">
      <c r="A108" s="8" t="s">
        <v>774</v>
      </c>
    </row>
    <row r="109" spans="1:6" x14ac:dyDescent="0.4">
      <c r="C109" s="8" t="s">
        <v>676</v>
      </c>
    </row>
    <row r="110" spans="1:6" x14ac:dyDescent="0.4">
      <c r="A110" s="8" t="s">
        <v>775</v>
      </c>
    </row>
    <row r="111" spans="1:6" x14ac:dyDescent="0.4">
      <c r="C111" s="8" t="s">
        <v>568</v>
      </c>
    </row>
    <row r="112" spans="1:6" x14ac:dyDescent="0.4">
      <c r="A112" s="8" t="s">
        <v>601</v>
      </c>
      <c r="C112" s="7"/>
      <c r="D112" s="7"/>
    </row>
    <row r="113" spans="2:7" x14ac:dyDescent="0.4">
      <c r="B113" s="7" t="s">
        <v>68</v>
      </c>
      <c r="E113" s="9" t="s">
        <v>3</v>
      </c>
      <c r="F113" s="6">
        <f>F114+F124</f>
        <v>144000</v>
      </c>
      <c r="G113" s="9" t="s">
        <v>4</v>
      </c>
    </row>
    <row r="114" spans="2:7" x14ac:dyDescent="0.4">
      <c r="C114" s="7" t="s">
        <v>72</v>
      </c>
      <c r="E114" s="9" t="s">
        <v>3</v>
      </c>
      <c r="F114" s="6">
        <f>F115</f>
        <v>144000</v>
      </c>
      <c r="G114" s="9" t="s">
        <v>4</v>
      </c>
    </row>
    <row r="115" spans="2:7" x14ac:dyDescent="0.4">
      <c r="C115" s="7" t="s">
        <v>29</v>
      </c>
      <c r="D115" s="7"/>
      <c r="E115" s="9" t="s">
        <v>3</v>
      </c>
      <c r="F115" s="6">
        <v>144000</v>
      </c>
      <c r="G115" s="9" t="s">
        <v>4</v>
      </c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9" sqref="K9"/>
    </sheetView>
  </sheetViews>
  <sheetFormatPr defaultColWidth="9" defaultRowHeight="21" x14ac:dyDescent="0.4"/>
  <cols>
    <col min="1" max="3" width="5.59765625" style="1" customWidth="1"/>
    <col min="4" max="4" width="39.59765625" style="1" customWidth="1"/>
    <col min="5" max="5" width="5.59765625" style="3" customWidth="1"/>
    <col min="6" max="6" width="10.59765625" style="10" customWidth="1"/>
    <col min="7" max="7" width="5.59765625" style="3" customWidth="1"/>
    <col min="8" max="9" width="9" style="1"/>
    <col min="10" max="11" width="12.59765625" style="1" customWidth="1"/>
    <col min="12" max="16384" width="9" style="1"/>
  </cols>
  <sheetData>
    <row r="1" spans="1:11" ht="21" customHeight="1" x14ac:dyDescent="0.45">
      <c r="A1" s="99" t="s">
        <v>155</v>
      </c>
      <c r="B1" s="99"/>
      <c r="C1" s="99"/>
      <c r="D1" s="99"/>
      <c r="E1" s="99"/>
      <c r="F1" s="99"/>
      <c r="G1" s="99"/>
    </row>
    <row r="2" spans="1:11" ht="21" customHeight="1" x14ac:dyDescent="0.45">
      <c r="A2" s="99" t="s">
        <v>207</v>
      </c>
      <c r="B2" s="99"/>
      <c r="C2" s="99"/>
      <c r="D2" s="99"/>
      <c r="E2" s="99"/>
      <c r="F2" s="99"/>
      <c r="G2" s="99"/>
    </row>
    <row r="3" spans="1:11" ht="21" customHeight="1" x14ac:dyDescent="0.45">
      <c r="A3" s="99" t="s">
        <v>154</v>
      </c>
      <c r="B3" s="99"/>
      <c r="C3" s="99"/>
      <c r="D3" s="99"/>
      <c r="E3" s="99"/>
      <c r="F3" s="99"/>
      <c r="G3" s="99"/>
    </row>
    <row r="4" spans="1:11" ht="21" customHeight="1" x14ac:dyDescent="0.45">
      <c r="A4" s="99" t="s">
        <v>156</v>
      </c>
      <c r="B4" s="99"/>
      <c r="C4" s="99"/>
      <c r="D4" s="99"/>
      <c r="E4" s="99"/>
      <c r="F4" s="99"/>
      <c r="G4" s="99"/>
    </row>
    <row r="5" spans="1:11" ht="21" customHeight="1" x14ac:dyDescent="0.4">
      <c r="A5" s="100" t="s">
        <v>73</v>
      </c>
      <c r="B5" s="100"/>
      <c r="C5" s="100"/>
      <c r="D5" s="100"/>
      <c r="E5" s="100"/>
      <c r="F5" s="100"/>
      <c r="G5" s="100"/>
    </row>
    <row r="6" spans="1:11" x14ac:dyDescent="0.4">
      <c r="A6" s="16" t="s">
        <v>74</v>
      </c>
      <c r="B6" s="11"/>
      <c r="C6" s="11"/>
      <c r="D6" s="11"/>
      <c r="E6" s="17" t="s">
        <v>3</v>
      </c>
      <c r="F6" s="19">
        <f>F7</f>
        <v>0</v>
      </c>
      <c r="G6" s="17" t="s">
        <v>4</v>
      </c>
      <c r="K6" s="12">
        <f>F6</f>
        <v>0</v>
      </c>
    </row>
    <row r="7" spans="1:11" x14ac:dyDescent="0.4">
      <c r="A7" s="11"/>
      <c r="B7" s="16" t="s">
        <v>68</v>
      </c>
      <c r="C7" s="11"/>
      <c r="D7" s="11"/>
      <c r="E7" s="17" t="s">
        <v>3</v>
      </c>
      <c r="F7" s="19">
        <f>F8</f>
        <v>0</v>
      </c>
      <c r="G7" s="17" t="s">
        <v>4</v>
      </c>
    </row>
    <row r="8" spans="1:11" x14ac:dyDescent="0.4">
      <c r="A8" s="11"/>
      <c r="B8" s="11"/>
      <c r="C8" s="16" t="s">
        <v>72</v>
      </c>
      <c r="D8" s="11"/>
      <c r="E8" s="17" t="s">
        <v>3</v>
      </c>
      <c r="F8" s="19">
        <f>F10</f>
        <v>0</v>
      </c>
      <c r="G8" s="17" t="s">
        <v>4</v>
      </c>
    </row>
    <row r="9" spans="1:11" x14ac:dyDescent="0.4">
      <c r="A9" s="11"/>
      <c r="B9" s="11"/>
      <c r="C9" s="16" t="s">
        <v>75</v>
      </c>
      <c r="D9" s="16"/>
      <c r="E9" s="17"/>
      <c r="F9" s="18"/>
      <c r="G9" s="17"/>
    </row>
    <row r="10" spans="1:11" x14ac:dyDescent="0.4">
      <c r="A10" s="11"/>
      <c r="B10" s="11"/>
      <c r="C10" s="16" t="s">
        <v>151</v>
      </c>
      <c r="D10" s="16"/>
      <c r="E10" s="17" t="s">
        <v>5</v>
      </c>
      <c r="F10" s="18">
        <v>0</v>
      </c>
      <c r="G10" s="17" t="s">
        <v>4</v>
      </c>
    </row>
    <row r="11" spans="1:11" x14ac:dyDescent="0.4">
      <c r="C11" s="1" t="s">
        <v>183</v>
      </c>
    </row>
    <row r="12" spans="1:11" x14ac:dyDescent="0.4">
      <c r="A12" s="1" t="s">
        <v>184</v>
      </c>
    </row>
    <row r="13" spans="1:11" x14ac:dyDescent="0.4">
      <c r="A13" s="1" t="s">
        <v>185</v>
      </c>
    </row>
    <row r="14" spans="1:11" x14ac:dyDescent="0.4">
      <c r="A14" s="13"/>
      <c r="B14" s="13"/>
      <c r="C14" s="13"/>
      <c r="D14" s="13"/>
    </row>
    <row r="15" spans="1:11" x14ac:dyDescent="0.4">
      <c r="A15" s="13"/>
      <c r="B15" s="13"/>
      <c r="C15" s="13"/>
      <c r="D15" s="13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opLeftCell="A34" workbookViewId="0">
      <selection activeCell="J194" sqref="J194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96" t="s">
        <v>76</v>
      </c>
      <c r="B5" s="96"/>
      <c r="C5" s="96"/>
      <c r="D5" s="96"/>
      <c r="E5" s="96"/>
      <c r="F5" s="96"/>
      <c r="G5" s="96"/>
    </row>
    <row r="6" spans="1:11" x14ac:dyDescent="0.4">
      <c r="A6" s="7" t="s">
        <v>77</v>
      </c>
      <c r="E6" s="9" t="s">
        <v>3</v>
      </c>
      <c r="F6" s="6">
        <f>F7+F35+F149</f>
        <v>4546436</v>
      </c>
      <c r="G6" s="9" t="s">
        <v>4</v>
      </c>
      <c r="K6" s="30"/>
    </row>
    <row r="7" spans="1:11" x14ac:dyDescent="0.4">
      <c r="A7" s="44"/>
      <c r="B7" s="7" t="s">
        <v>13</v>
      </c>
      <c r="E7" s="9" t="s">
        <v>3</v>
      </c>
      <c r="F7" s="6">
        <f>F8</f>
        <v>2955336</v>
      </c>
      <c r="G7" s="9" t="s">
        <v>4</v>
      </c>
    </row>
    <row r="8" spans="1:11" x14ac:dyDescent="0.4">
      <c r="A8" s="44"/>
      <c r="B8" s="44"/>
      <c r="C8" s="7" t="s">
        <v>20</v>
      </c>
      <c r="E8" s="9" t="s">
        <v>3</v>
      </c>
      <c r="F8" s="6">
        <f>F9+F13+F16+F24+F28</f>
        <v>2955336</v>
      </c>
      <c r="G8" s="9" t="s">
        <v>4</v>
      </c>
    </row>
    <row r="9" spans="1:11" x14ac:dyDescent="0.4">
      <c r="C9" s="7" t="s">
        <v>21</v>
      </c>
      <c r="D9" s="7"/>
      <c r="E9" s="9" t="s">
        <v>5</v>
      </c>
      <c r="F9" s="27">
        <f>[1]เงินเดือน!$I$70</f>
        <v>2181360</v>
      </c>
      <c r="G9" s="9" t="s">
        <v>4</v>
      </c>
    </row>
    <row r="10" spans="1:11" x14ac:dyDescent="0.4">
      <c r="C10" s="8" t="s">
        <v>131</v>
      </c>
      <c r="E10" s="9"/>
      <c r="F10" s="27"/>
      <c r="G10" s="9"/>
    </row>
    <row r="11" spans="1:11" x14ac:dyDescent="0.4">
      <c r="A11" s="8" t="s">
        <v>446</v>
      </c>
      <c r="E11" s="9"/>
      <c r="F11" s="27"/>
      <c r="G11" s="9"/>
    </row>
    <row r="12" spans="1:11" x14ac:dyDescent="0.4">
      <c r="A12" s="8" t="s">
        <v>473</v>
      </c>
      <c r="E12" s="9"/>
      <c r="F12" s="27"/>
      <c r="G12" s="9"/>
    </row>
    <row r="13" spans="1:11" x14ac:dyDescent="0.4">
      <c r="C13" s="7" t="s">
        <v>22</v>
      </c>
      <c r="D13" s="7"/>
      <c r="E13" s="9" t="s">
        <v>3</v>
      </c>
      <c r="F13" s="6">
        <v>2880</v>
      </c>
      <c r="G13" s="9" t="s">
        <v>4</v>
      </c>
    </row>
    <row r="14" spans="1:11" x14ac:dyDescent="0.4">
      <c r="C14" s="8" t="s">
        <v>157</v>
      </c>
      <c r="F14" s="28"/>
    </row>
    <row r="15" spans="1:11" x14ac:dyDescent="0.4">
      <c r="A15" s="8" t="s">
        <v>158</v>
      </c>
      <c r="F15" s="28"/>
    </row>
    <row r="16" spans="1:11" x14ac:dyDescent="0.4">
      <c r="C16" s="7" t="s">
        <v>23</v>
      </c>
      <c r="D16" s="7"/>
      <c r="E16" s="9" t="s">
        <v>5</v>
      </c>
      <c r="F16" s="27">
        <v>78000</v>
      </c>
      <c r="G16" s="9" t="s">
        <v>4</v>
      </c>
    </row>
    <row r="17" spans="1:7" x14ac:dyDescent="0.4">
      <c r="C17" s="8" t="s">
        <v>222</v>
      </c>
      <c r="E17" s="9"/>
      <c r="F17" s="27"/>
      <c r="G17" s="9"/>
    </row>
    <row r="18" spans="1:7" x14ac:dyDescent="0.4">
      <c r="A18" s="8" t="s">
        <v>223</v>
      </c>
      <c r="E18" s="9"/>
      <c r="F18" s="27"/>
      <c r="G18" s="9"/>
    </row>
    <row r="19" spans="1:7" x14ac:dyDescent="0.4">
      <c r="A19" s="8" t="s">
        <v>224</v>
      </c>
      <c r="E19" s="9"/>
      <c r="F19" s="27"/>
      <c r="G19" s="9"/>
    </row>
    <row r="20" spans="1:7" x14ac:dyDescent="0.4">
      <c r="A20" s="8" t="s">
        <v>226</v>
      </c>
      <c r="E20" s="9"/>
      <c r="F20" s="27"/>
      <c r="G20" s="9"/>
    </row>
    <row r="21" spans="1:7" x14ac:dyDescent="0.4">
      <c r="A21" s="8" t="s">
        <v>225</v>
      </c>
      <c r="E21" s="9"/>
      <c r="F21" s="27"/>
      <c r="G21" s="9"/>
    </row>
    <row r="22" spans="1:7" x14ac:dyDescent="0.4">
      <c r="A22" s="8" t="s">
        <v>220</v>
      </c>
      <c r="E22" s="9"/>
      <c r="F22" s="27"/>
      <c r="G22" s="9"/>
    </row>
    <row r="23" spans="1:7" x14ac:dyDescent="0.4">
      <c r="A23" s="81" t="s">
        <v>221</v>
      </c>
      <c r="E23" s="9"/>
      <c r="F23" s="27"/>
      <c r="G23" s="9"/>
    </row>
    <row r="24" spans="1:7" x14ac:dyDescent="0.4">
      <c r="C24" s="7" t="s">
        <v>24</v>
      </c>
      <c r="D24" s="7"/>
      <c r="E24" s="9" t="s">
        <v>5</v>
      </c>
      <c r="F24" s="27">
        <f>[1]เงินเดือน!$I$219</f>
        <v>643236</v>
      </c>
      <c r="G24" s="9" t="s">
        <v>4</v>
      </c>
    </row>
    <row r="25" spans="1:7" x14ac:dyDescent="0.4">
      <c r="B25" s="44"/>
      <c r="C25" s="8" t="s">
        <v>138</v>
      </c>
      <c r="D25" s="44"/>
      <c r="F25" s="28"/>
    </row>
    <row r="26" spans="1:7" x14ac:dyDescent="0.4">
      <c r="A26" s="8" t="s">
        <v>860</v>
      </c>
      <c r="B26" s="44"/>
      <c r="C26" s="44"/>
      <c r="D26" s="44"/>
      <c r="F26" s="28"/>
    </row>
    <row r="27" spans="1:7" x14ac:dyDescent="0.4">
      <c r="A27" s="8" t="s">
        <v>448</v>
      </c>
      <c r="B27" s="44"/>
      <c r="C27" s="44"/>
      <c r="D27" s="44"/>
      <c r="F27" s="28"/>
    </row>
    <row r="28" spans="1:7" x14ac:dyDescent="0.4">
      <c r="C28" s="7" t="s">
        <v>25</v>
      </c>
      <c r="D28" s="7"/>
      <c r="E28" s="9" t="s">
        <v>3</v>
      </c>
      <c r="F28" s="6">
        <v>49860</v>
      </c>
      <c r="G28" s="9" t="s">
        <v>4</v>
      </c>
    </row>
    <row r="29" spans="1:7" x14ac:dyDescent="0.4">
      <c r="B29" s="44"/>
      <c r="C29" s="8" t="s">
        <v>177</v>
      </c>
      <c r="D29" s="44"/>
      <c r="E29" s="9"/>
      <c r="F29" s="6"/>
      <c r="G29" s="9"/>
    </row>
    <row r="30" spans="1:7" x14ac:dyDescent="0.4">
      <c r="A30" s="8" t="s">
        <v>861</v>
      </c>
      <c r="B30" s="44"/>
      <c r="C30" s="44"/>
      <c r="D30" s="44"/>
      <c r="E30" s="9"/>
      <c r="F30" s="6"/>
      <c r="G30" s="9"/>
    </row>
    <row r="31" spans="1:7" x14ac:dyDescent="0.4">
      <c r="A31" s="8" t="s">
        <v>452</v>
      </c>
      <c r="B31" s="44"/>
      <c r="C31" s="44"/>
      <c r="D31" s="44"/>
      <c r="E31" s="9"/>
      <c r="F31" s="6"/>
      <c r="G31" s="9"/>
    </row>
    <row r="32" spans="1:7" x14ac:dyDescent="0.4">
      <c r="A32" s="8" t="s">
        <v>453</v>
      </c>
      <c r="E32" s="9"/>
      <c r="F32" s="6"/>
      <c r="G32" s="9"/>
    </row>
    <row r="33" spans="1:7" x14ac:dyDescent="0.4">
      <c r="A33" s="8" t="s">
        <v>317</v>
      </c>
      <c r="B33" s="44"/>
      <c r="C33" s="44"/>
      <c r="D33" s="44"/>
      <c r="E33" s="9"/>
      <c r="F33" s="6"/>
      <c r="G33" s="9"/>
    </row>
    <row r="34" spans="1:7" x14ac:dyDescent="0.4">
      <c r="A34" s="8" t="s">
        <v>173</v>
      </c>
      <c r="B34" s="44"/>
      <c r="C34" s="44"/>
      <c r="D34" s="44"/>
      <c r="E34" s="9"/>
      <c r="F34" s="6"/>
      <c r="G34" s="9"/>
    </row>
    <row r="35" spans="1:7" x14ac:dyDescent="0.4">
      <c r="B35" s="7" t="s">
        <v>27</v>
      </c>
      <c r="E35" s="9" t="s">
        <v>3</v>
      </c>
      <c r="F35" s="6">
        <f>F36+F57+F77+F145</f>
        <v>1441000</v>
      </c>
      <c r="G35" s="9" t="s">
        <v>4</v>
      </c>
    </row>
    <row r="36" spans="1:7" x14ac:dyDescent="0.4">
      <c r="C36" s="7" t="s">
        <v>28</v>
      </c>
      <c r="E36" s="9" t="s">
        <v>3</v>
      </c>
      <c r="F36" s="6">
        <f>F37+F43+F48+F52</f>
        <v>126000</v>
      </c>
      <c r="G36" s="9" t="s">
        <v>4</v>
      </c>
    </row>
    <row r="37" spans="1:7" x14ac:dyDescent="0.4">
      <c r="C37" s="7" t="s">
        <v>29</v>
      </c>
      <c r="D37" s="7"/>
      <c r="E37" s="9" t="s">
        <v>5</v>
      </c>
      <c r="F37" s="27">
        <v>10000</v>
      </c>
      <c r="G37" s="9" t="s">
        <v>4</v>
      </c>
    </row>
    <row r="38" spans="1:7" x14ac:dyDescent="0.4">
      <c r="C38" s="8" t="s">
        <v>122</v>
      </c>
      <c r="F38" s="28"/>
    </row>
    <row r="39" spans="1:7" x14ac:dyDescent="0.4">
      <c r="A39" s="8" t="s">
        <v>673</v>
      </c>
      <c r="F39" s="28"/>
    </row>
    <row r="40" spans="1:7" x14ac:dyDescent="0.4">
      <c r="A40" s="8" t="s">
        <v>639</v>
      </c>
      <c r="C40" s="7"/>
      <c r="D40" s="7"/>
      <c r="F40" s="28"/>
    </row>
    <row r="41" spans="1:7" x14ac:dyDescent="0.4">
      <c r="A41" s="8" t="s">
        <v>641</v>
      </c>
      <c r="F41" s="28"/>
    </row>
    <row r="42" spans="1:7" x14ac:dyDescent="0.4">
      <c r="A42" s="8" t="s">
        <v>640</v>
      </c>
      <c r="F42" s="28"/>
    </row>
    <row r="43" spans="1:7" x14ac:dyDescent="0.4">
      <c r="C43" s="7" t="s">
        <v>31</v>
      </c>
      <c r="D43" s="7"/>
      <c r="E43" s="9" t="s">
        <v>5</v>
      </c>
      <c r="F43" s="27">
        <v>5000</v>
      </c>
      <c r="G43" s="9" t="s">
        <v>4</v>
      </c>
    </row>
    <row r="44" spans="1:7" x14ac:dyDescent="0.4">
      <c r="C44" s="8" t="s">
        <v>132</v>
      </c>
      <c r="E44" s="9"/>
      <c r="F44" s="27"/>
      <c r="G44" s="9"/>
    </row>
    <row r="45" spans="1:7" x14ac:dyDescent="0.4">
      <c r="A45" s="8" t="s">
        <v>442</v>
      </c>
      <c r="E45" s="9"/>
      <c r="F45" s="27"/>
      <c r="G45" s="9"/>
    </row>
    <row r="46" spans="1:7" x14ac:dyDescent="0.4">
      <c r="A46" s="8" t="s">
        <v>443</v>
      </c>
      <c r="E46" s="9"/>
      <c r="F46" s="27"/>
      <c r="G46" s="9"/>
    </row>
    <row r="47" spans="1:7" x14ac:dyDescent="0.4">
      <c r="A47" s="8" t="s">
        <v>444</v>
      </c>
      <c r="E47" s="9"/>
      <c r="F47" s="27"/>
      <c r="G47" s="9"/>
    </row>
    <row r="48" spans="1:7" x14ac:dyDescent="0.4">
      <c r="C48" s="7" t="s">
        <v>32</v>
      </c>
      <c r="D48" s="7"/>
      <c r="E48" s="9" t="s">
        <v>5</v>
      </c>
      <c r="F48" s="27">
        <v>96000</v>
      </c>
      <c r="G48" s="9" t="s">
        <v>4</v>
      </c>
    </row>
    <row r="49" spans="1:7" x14ac:dyDescent="0.4">
      <c r="C49" s="8" t="s">
        <v>328</v>
      </c>
      <c r="E49" s="9"/>
      <c r="F49" s="27"/>
      <c r="G49" s="9"/>
    </row>
    <row r="50" spans="1:7" x14ac:dyDescent="0.4">
      <c r="A50" s="8" t="s">
        <v>351</v>
      </c>
      <c r="E50" s="9"/>
      <c r="F50" s="27"/>
      <c r="G50" s="9"/>
    </row>
    <row r="51" spans="1:7" x14ac:dyDescent="0.4">
      <c r="A51" s="8" t="s">
        <v>589</v>
      </c>
      <c r="E51" s="9"/>
      <c r="F51" s="27"/>
      <c r="G51" s="9"/>
    </row>
    <row r="52" spans="1:7" x14ac:dyDescent="0.4">
      <c r="C52" s="7" t="s">
        <v>33</v>
      </c>
      <c r="D52" s="7"/>
      <c r="E52" s="9" t="s">
        <v>5</v>
      </c>
      <c r="F52" s="27">
        <v>15000</v>
      </c>
      <c r="G52" s="9" t="s">
        <v>4</v>
      </c>
    </row>
    <row r="53" spans="1:7" x14ac:dyDescent="0.4">
      <c r="C53" s="8" t="s">
        <v>123</v>
      </c>
      <c r="E53" s="9"/>
      <c r="F53" s="27"/>
      <c r="G53" s="9"/>
    </row>
    <row r="54" spans="1:7" x14ac:dyDescent="0.4">
      <c r="A54" s="8" t="s">
        <v>587</v>
      </c>
      <c r="E54" s="9"/>
      <c r="F54" s="27"/>
      <c r="G54" s="9"/>
    </row>
    <row r="55" spans="1:7" x14ac:dyDescent="0.4">
      <c r="A55" s="8" t="s">
        <v>609</v>
      </c>
      <c r="E55" s="9"/>
      <c r="F55" s="27"/>
      <c r="G55" s="9"/>
    </row>
    <row r="56" spans="1:7" x14ac:dyDescent="0.4">
      <c r="A56" s="8" t="s">
        <v>173</v>
      </c>
      <c r="E56" s="9"/>
      <c r="F56" s="27"/>
      <c r="G56" s="9"/>
    </row>
    <row r="57" spans="1:7" x14ac:dyDescent="0.4">
      <c r="C57" s="7" t="s">
        <v>34</v>
      </c>
      <c r="E57" s="9" t="s">
        <v>3</v>
      </c>
      <c r="F57" s="6">
        <f>F58+F66+F74</f>
        <v>600000</v>
      </c>
      <c r="G57" s="9" t="s">
        <v>4</v>
      </c>
    </row>
    <row r="58" spans="1:7" x14ac:dyDescent="0.4">
      <c r="C58" s="78" t="s">
        <v>35</v>
      </c>
      <c r="D58" s="78"/>
      <c r="E58" s="41" t="s">
        <v>5</v>
      </c>
      <c r="F58" s="36">
        <v>350000</v>
      </c>
      <c r="G58" s="41" t="s">
        <v>4</v>
      </c>
    </row>
    <row r="59" spans="1:7" x14ac:dyDescent="0.4">
      <c r="C59" s="8" t="s">
        <v>141</v>
      </c>
      <c r="D59" s="7"/>
      <c r="E59" s="9"/>
      <c r="F59" s="27"/>
      <c r="G59" s="9"/>
    </row>
    <row r="60" spans="1:7" x14ac:dyDescent="0.4">
      <c r="A60" s="8" t="s">
        <v>152</v>
      </c>
      <c r="C60" s="7"/>
      <c r="D60" s="7"/>
      <c r="E60" s="9"/>
      <c r="F60" s="27"/>
      <c r="G60" s="9"/>
    </row>
    <row r="61" spans="1:7" x14ac:dyDescent="0.4">
      <c r="A61" s="8" t="s">
        <v>474</v>
      </c>
      <c r="C61" s="7"/>
      <c r="D61" s="7"/>
      <c r="E61" s="9"/>
      <c r="F61" s="27"/>
      <c r="G61" s="9"/>
    </row>
    <row r="62" spans="1:7" x14ac:dyDescent="0.4">
      <c r="A62" s="8" t="s">
        <v>475</v>
      </c>
      <c r="C62" s="7"/>
      <c r="D62" s="7"/>
      <c r="E62" s="9"/>
      <c r="F62" s="27"/>
      <c r="G62" s="9"/>
    </row>
    <row r="63" spans="1:7" x14ac:dyDescent="0.4">
      <c r="A63" s="8" t="s">
        <v>476</v>
      </c>
      <c r="C63" s="7"/>
      <c r="D63" s="7"/>
      <c r="E63" s="9"/>
      <c r="F63" s="27"/>
      <c r="G63" s="9"/>
    </row>
    <row r="64" spans="1:7" x14ac:dyDescent="0.4">
      <c r="C64" s="7" t="s">
        <v>98</v>
      </c>
      <c r="D64" s="7"/>
      <c r="E64" s="9"/>
      <c r="F64" s="27"/>
      <c r="G64" s="9"/>
    </row>
    <row r="65" spans="1:7" x14ac:dyDescent="0.4">
      <c r="A65" s="7" t="s">
        <v>118</v>
      </c>
      <c r="C65" s="7"/>
      <c r="D65" s="7"/>
      <c r="E65" s="9"/>
      <c r="F65" s="27"/>
      <c r="G65" s="9"/>
    </row>
    <row r="66" spans="1:7" x14ac:dyDescent="0.4">
      <c r="C66" s="7" t="s">
        <v>182</v>
      </c>
      <c r="D66" s="7"/>
      <c r="E66" s="9" t="s">
        <v>5</v>
      </c>
      <c r="F66" s="27">
        <v>100000</v>
      </c>
      <c r="G66" s="9" t="s">
        <v>4</v>
      </c>
    </row>
    <row r="67" spans="1:7" x14ac:dyDescent="0.4">
      <c r="C67" s="8" t="s">
        <v>355</v>
      </c>
      <c r="E67" s="9"/>
      <c r="F67" s="27"/>
      <c r="G67" s="9"/>
    </row>
    <row r="68" spans="1:7" x14ac:dyDescent="0.4">
      <c r="A68" s="8" t="s">
        <v>356</v>
      </c>
      <c r="E68" s="9"/>
      <c r="F68" s="27"/>
      <c r="G68" s="9"/>
    </row>
    <row r="69" spans="1:7" x14ac:dyDescent="0.4">
      <c r="A69" s="8" t="s">
        <v>357</v>
      </c>
      <c r="E69" s="9"/>
      <c r="F69" s="27"/>
      <c r="G69" s="9"/>
    </row>
    <row r="70" spans="1:7" x14ac:dyDescent="0.4">
      <c r="A70" s="8" t="s">
        <v>358</v>
      </c>
      <c r="E70" s="9"/>
      <c r="F70" s="27"/>
      <c r="G70" s="9"/>
    </row>
    <row r="71" spans="1:7" x14ac:dyDescent="0.4">
      <c r="A71" s="8" t="s">
        <v>361</v>
      </c>
      <c r="E71" s="9"/>
      <c r="F71" s="27"/>
      <c r="G71" s="9"/>
    </row>
    <row r="72" spans="1:7" x14ac:dyDescent="0.4">
      <c r="A72" s="8" t="s">
        <v>359</v>
      </c>
      <c r="E72" s="9"/>
      <c r="F72" s="27"/>
      <c r="G72" s="9"/>
    </row>
    <row r="73" spans="1:7" x14ac:dyDescent="0.4">
      <c r="A73" s="8" t="s">
        <v>363</v>
      </c>
      <c r="E73" s="9"/>
      <c r="F73" s="27"/>
      <c r="G73" s="9"/>
    </row>
    <row r="74" spans="1:7" x14ac:dyDescent="0.4">
      <c r="C74" s="78" t="s">
        <v>37</v>
      </c>
      <c r="D74" s="78"/>
      <c r="E74" s="41" t="s">
        <v>5</v>
      </c>
      <c r="F74" s="36">
        <v>150000</v>
      </c>
      <c r="G74" s="41" t="s">
        <v>4</v>
      </c>
    </row>
    <row r="75" spans="1:7" x14ac:dyDescent="0.4">
      <c r="C75" s="8" t="s">
        <v>246</v>
      </c>
      <c r="E75" s="9"/>
      <c r="F75" s="27"/>
      <c r="G75" s="9"/>
    </row>
    <row r="76" spans="1:7" x14ac:dyDescent="0.4">
      <c r="A76" s="8" t="s">
        <v>102</v>
      </c>
      <c r="E76" s="9"/>
      <c r="F76" s="27"/>
      <c r="G76" s="9"/>
    </row>
    <row r="77" spans="1:7" x14ac:dyDescent="0.4">
      <c r="C77" s="7" t="s">
        <v>38</v>
      </c>
      <c r="E77" s="9" t="s">
        <v>3</v>
      </c>
      <c r="F77" s="6">
        <f>F78+F90+F102+F110+F121+F129+F141</f>
        <v>565000</v>
      </c>
      <c r="G77" s="9" t="s">
        <v>4</v>
      </c>
    </row>
    <row r="78" spans="1:7" x14ac:dyDescent="0.4">
      <c r="C78" s="7" t="s">
        <v>39</v>
      </c>
      <c r="D78" s="7"/>
      <c r="E78" s="9" t="s">
        <v>5</v>
      </c>
      <c r="F78" s="27">
        <v>30000</v>
      </c>
      <c r="G78" s="9" t="s">
        <v>4</v>
      </c>
    </row>
    <row r="79" spans="1:7" x14ac:dyDescent="0.4">
      <c r="C79" s="8" t="s">
        <v>369</v>
      </c>
      <c r="E79" s="9"/>
      <c r="F79" s="27"/>
      <c r="G79" s="9"/>
    </row>
    <row r="80" spans="1:7" x14ac:dyDescent="0.4">
      <c r="A80" s="8" t="s">
        <v>370</v>
      </c>
      <c r="E80" s="9"/>
      <c r="F80" s="27"/>
      <c r="G80" s="9"/>
    </row>
    <row r="81" spans="1:7" x14ac:dyDescent="0.4">
      <c r="A81" s="8" t="s">
        <v>371</v>
      </c>
      <c r="E81" s="9"/>
      <c r="F81" s="27"/>
      <c r="G81" s="9"/>
    </row>
    <row r="82" spans="1:7" x14ac:dyDescent="0.4">
      <c r="A82" s="8" t="s">
        <v>372</v>
      </c>
      <c r="E82" s="9"/>
      <c r="F82" s="27"/>
      <c r="G82" s="9"/>
    </row>
    <row r="83" spans="1:7" x14ac:dyDescent="0.4">
      <c r="A83" s="8" t="s">
        <v>373</v>
      </c>
      <c r="E83" s="9"/>
      <c r="F83" s="27"/>
      <c r="G83" s="9"/>
    </row>
    <row r="84" spans="1:7" x14ac:dyDescent="0.4">
      <c r="A84" s="8" t="s">
        <v>374</v>
      </c>
      <c r="E84" s="9"/>
      <c r="F84" s="27"/>
      <c r="G84" s="9"/>
    </row>
    <row r="85" spans="1:7" x14ac:dyDescent="0.4">
      <c r="A85" s="8" t="s">
        <v>375</v>
      </c>
      <c r="E85" s="9"/>
      <c r="F85" s="27"/>
      <c r="G85" s="9"/>
    </row>
    <row r="86" spans="1:7" x14ac:dyDescent="0.4">
      <c r="A86" s="8" t="s">
        <v>376</v>
      </c>
      <c r="E86" s="9"/>
      <c r="F86" s="27"/>
      <c r="G86" s="9"/>
    </row>
    <row r="87" spans="1:7" x14ac:dyDescent="0.4">
      <c r="A87" s="8" t="s">
        <v>377</v>
      </c>
      <c r="E87" s="9"/>
      <c r="F87" s="27"/>
      <c r="G87" s="9"/>
    </row>
    <row r="88" spans="1:7" x14ac:dyDescent="0.4">
      <c r="A88" s="8" t="s">
        <v>393</v>
      </c>
      <c r="E88" s="9"/>
      <c r="F88" s="27"/>
      <c r="G88" s="9"/>
    </row>
    <row r="89" spans="1:7" x14ac:dyDescent="0.4">
      <c r="A89" s="8" t="s">
        <v>343</v>
      </c>
      <c r="E89" s="9"/>
      <c r="F89" s="27"/>
      <c r="G89" s="9"/>
    </row>
    <row r="90" spans="1:7" x14ac:dyDescent="0.4">
      <c r="C90" s="78" t="s">
        <v>40</v>
      </c>
      <c r="D90" s="78"/>
      <c r="E90" s="41" t="s">
        <v>5</v>
      </c>
      <c r="F90" s="36">
        <v>200000</v>
      </c>
      <c r="G90" s="41" t="s">
        <v>4</v>
      </c>
    </row>
    <row r="91" spans="1:7" x14ac:dyDescent="0.4">
      <c r="C91" s="8" t="s">
        <v>378</v>
      </c>
      <c r="E91" s="9"/>
      <c r="F91" s="27"/>
      <c r="G91" s="9"/>
    </row>
    <row r="92" spans="1:7" x14ac:dyDescent="0.4">
      <c r="A92" s="8" t="s">
        <v>370</v>
      </c>
      <c r="E92" s="9"/>
      <c r="F92" s="27"/>
      <c r="G92" s="9"/>
    </row>
    <row r="93" spans="1:7" x14ac:dyDescent="0.4">
      <c r="A93" s="8" t="s">
        <v>379</v>
      </c>
      <c r="E93" s="9"/>
      <c r="F93" s="27"/>
      <c r="G93" s="9"/>
    </row>
    <row r="94" spans="1:7" x14ac:dyDescent="0.4">
      <c r="A94" s="8" t="s">
        <v>380</v>
      </c>
      <c r="E94" s="9"/>
      <c r="F94" s="27"/>
      <c r="G94" s="9"/>
    </row>
    <row r="95" spans="1:7" x14ac:dyDescent="0.4">
      <c r="A95" s="8" t="s">
        <v>381</v>
      </c>
      <c r="E95" s="9"/>
      <c r="F95" s="27"/>
      <c r="G95" s="9"/>
    </row>
    <row r="96" spans="1:7" x14ac:dyDescent="0.4">
      <c r="A96" s="8" t="s">
        <v>382</v>
      </c>
      <c r="E96" s="9"/>
      <c r="F96" s="27"/>
      <c r="G96" s="9"/>
    </row>
    <row r="97" spans="1:7" x14ac:dyDescent="0.4">
      <c r="A97" s="8" t="s">
        <v>383</v>
      </c>
      <c r="E97" s="9"/>
      <c r="F97" s="27"/>
      <c r="G97" s="9"/>
    </row>
    <row r="98" spans="1:7" x14ac:dyDescent="0.4">
      <c r="A98" s="8" t="s">
        <v>384</v>
      </c>
      <c r="E98" s="9"/>
      <c r="F98" s="27"/>
      <c r="G98" s="9"/>
    </row>
    <row r="99" spans="1:7" x14ac:dyDescent="0.4">
      <c r="A99" s="8" t="s">
        <v>394</v>
      </c>
      <c r="E99" s="9"/>
      <c r="F99" s="27"/>
      <c r="G99" s="9"/>
    </row>
    <row r="100" spans="1:7" x14ac:dyDescent="0.4">
      <c r="A100" s="8" t="s">
        <v>341</v>
      </c>
      <c r="E100" s="9"/>
      <c r="F100" s="27"/>
      <c r="G100" s="9"/>
    </row>
    <row r="101" spans="1:7" x14ac:dyDescent="0.4">
      <c r="A101" s="43" t="s">
        <v>340</v>
      </c>
      <c r="E101" s="9"/>
      <c r="F101" s="27"/>
      <c r="G101" s="9"/>
    </row>
    <row r="102" spans="1:7" x14ac:dyDescent="0.4">
      <c r="C102" s="78" t="s">
        <v>42</v>
      </c>
      <c r="D102" s="78"/>
      <c r="E102" s="41" t="s">
        <v>5</v>
      </c>
      <c r="F102" s="36">
        <v>200000</v>
      </c>
      <c r="G102" s="41" t="s">
        <v>4</v>
      </c>
    </row>
    <row r="103" spans="1:7" x14ac:dyDescent="0.4">
      <c r="C103" s="8" t="s">
        <v>400</v>
      </c>
      <c r="D103" s="7"/>
      <c r="E103" s="9"/>
      <c r="F103" s="27"/>
      <c r="G103" s="9"/>
    </row>
    <row r="104" spans="1:7" x14ac:dyDescent="0.4">
      <c r="A104" s="8" t="s">
        <v>396</v>
      </c>
      <c r="C104" s="7"/>
      <c r="D104" s="7"/>
      <c r="E104" s="9"/>
      <c r="F104" s="27"/>
      <c r="G104" s="9"/>
    </row>
    <row r="105" spans="1:7" x14ac:dyDescent="0.4">
      <c r="A105" s="8" t="s">
        <v>397</v>
      </c>
      <c r="C105" s="7"/>
      <c r="D105" s="7"/>
      <c r="E105" s="9"/>
      <c r="F105" s="27"/>
      <c r="G105" s="9"/>
    </row>
    <row r="106" spans="1:7" x14ac:dyDescent="0.4">
      <c r="A106" s="8" t="s">
        <v>398</v>
      </c>
      <c r="C106" s="7"/>
      <c r="D106" s="7"/>
      <c r="E106" s="9"/>
      <c r="F106" s="27"/>
      <c r="G106" s="9"/>
    </row>
    <row r="107" spans="1:7" x14ac:dyDescent="0.4">
      <c r="A107" s="8" t="s">
        <v>399</v>
      </c>
      <c r="C107" s="7"/>
      <c r="D107" s="7"/>
      <c r="E107" s="9"/>
      <c r="F107" s="27"/>
      <c r="G107" s="9"/>
    </row>
    <row r="108" spans="1:7" x14ac:dyDescent="0.4">
      <c r="A108" s="8" t="s">
        <v>395</v>
      </c>
      <c r="C108" s="7"/>
      <c r="D108" s="7"/>
      <c r="E108" s="9"/>
      <c r="F108" s="27"/>
      <c r="G108" s="9"/>
    </row>
    <row r="109" spans="1:7" x14ac:dyDescent="0.4">
      <c r="A109" s="8" t="s">
        <v>340</v>
      </c>
      <c r="C109" s="7"/>
      <c r="D109" s="7"/>
      <c r="E109" s="9"/>
      <c r="F109" s="27"/>
      <c r="G109" s="9"/>
    </row>
    <row r="110" spans="1:7" x14ac:dyDescent="0.4">
      <c r="C110" s="7" t="s">
        <v>43</v>
      </c>
      <c r="D110" s="7"/>
      <c r="E110" s="9" t="s">
        <v>5</v>
      </c>
      <c r="F110" s="27">
        <v>30000</v>
      </c>
      <c r="G110" s="9" t="s">
        <v>4</v>
      </c>
    </row>
    <row r="111" spans="1:7" x14ac:dyDescent="0.4">
      <c r="C111" s="8" t="s">
        <v>401</v>
      </c>
      <c r="D111" s="7"/>
      <c r="E111" s="9"/>
      <c r="F111" s="27"/>
      <c r="G111" s="9"/>
    </row>
    <row r="112" spans="1:7" x14ac:dyDescent="0.4">
      <c r="A112" s="8" t="s">
        <v>402</v>
      </c>
      <c r="C112" s="7"/>
      <c r="D112" s="7"/>
      <c r="E112" s="9"/>
      <c r="F112" s="27"/>
      <c r="G112" s="9"/>
    </row>
    <row r="113" spans="1:11" x14ac:dyDescent="0.4">
      <c r="A113" s="8" t="s">
        <v>403</v>
      </c>
      <c r="C113" s="7"/>
      <c r="D113" s="7"/>
      <c r="E113" s="9"/>
      <c r="F113" s="27"/>
      <c r="G113" s="9"/>
    </row>
    <row r="114" spans="1:11" x14ac:dyDescent="0.4">
      <c r="A114" s="8" t="s">
        <v>404</v>
      </c>
      <c r="C114" s="7"/>
      <c r="D114" s="7"/>
      <c r="E114" s="9"/>
      <c r="F114" s="27"/>
      <c r="G114" s="9"/>
    </row>
    <row r="115" spans="1:11" x14ac:dyDescent="0.4">
      <c r="A115" s="8" t="s">
        <v>375</v>
      </c>
      <c r="C115" s="7"/>
      <c r="D115" s="7"/>
      <c r="E115" s="9"/>
      <c r="F115" s="27"/>
      <c r="G115" s="9"/>
    </row>
    <row r="116" spans="1:11" x14ac:dyDescent="0.4">
      <c r="A116" s="8" t="s">
        <v>405</v>
      </c>
      <c r="C116" s="7"/>
      <c r="D116" s="7"/>
      <c r="E116" s="9"/>
      <c r="F116" s="27"/>
      <c r="G116" s="9"/>
    </row>
    <row r="117" spans="1:11" x14ac:dyDescent="0.4">
      <c r="A117" s="8" t="s">
        <v>406</v>
      </c>
      <c r="C117" s="7"/>
      <c r="D117" s="7"/>
      <c r="E117" s="9"/>
      <c r="F117" s="27"/>
      <c r="G117" s="9"/>
    </row>
    <row r="118" spans="1:11" x14ac:dyDescent="0.4">
      <c r="A118" s="8" t="s">
        <v>407</v>
      </c>
      <c r="D118" s="7"/>
      <c r="E118" s="9"/>
      <c r="F118" s="27"/>
      <c r="G118" s="9"/>
    </row>
    <row r="119" spans="1:11" x14ac:dyDescent="0.4">
      <c r="A119" s="8" t="s">
        <v>408</v>
      </c>
      <c r="D119" s="7"/>
      <c r="E119" s="9"/>
      <c r="F119" s="27"/>
      <c r="G119" s="9"/>
    </row>
    <row r="120" spans="1:11" x14ac:dyDescent="0.4">
      <c r="A120" s="8" t="s">
        <v>342</v>
      </c>
      <c r="D120" s="7"/>
      <c r="E120" s="9"/>
      <c r="F120" s="27"/>
      <c r="G120" s="9"/>
    </row>
    <row r="121" spans="1:11" x14ac:dyDescent="0.4">
      <c r="C121" s="7" t="s">
        <v>61</v>
      </c>
      <c r="D121" s="7"/>
      <c r="E121" s="9" t="s">
        <v>5</v>
      </c>
      <c r="F121" s="27">
        <v>40000</v>
      </c>
      <c r="G121" s="9" t="s">
        <v>4</v>
      </c>
      <c r="J121" s="8" t="s">
        <v>256</v>
      </c>
      <c r="K121" s="8">
        <v>37200</v>
      </c>
    </row>
    <row r="122" spans="1:11" x14ac:dyDescent="0.4">
      <c r="C122" s="8" t="s">
        <v>364</v>
      </c>
      <c r="D122" s="7"/>
      <c r="E122" s="9"/>
      <c r="F122" s="27"/>
      <c r="G122" s="9"/>
    </row>
    <row r="123" spans="1:11" x14ac:dyDescent="0.4">
      <c r="A123" s="8" t="s">
        <v>365</v>
      </c>
      <c r="C123" s="7"/>
      <c r="D123" s="7"/>
      <c r="E123" s="9"/>
      <c r="F123" s="27"/>
      <c r="G123" s="9"/>
    </row>
    <row r="124" spans="1:11" x14ac:dyDescent="0.4">
      <c r="A124" s="8" t="s">
        <v>366</v>
      </c>
      <c r="C124" s="7"/>
      <c r="D124" s="7"/>
      <c r="E124" s="9"/>
      <c r="F124" s="27"/>
      <c r="G124" s="9"/>
    </row>
    <row r="125" spans="1:11" x14ac:dyDescent="0.4">
      <c r="A125" s="8" t="s">
        <v>367</v>
      </c>
      <c r="C125" s="7"/>
      <c r="D125" s="7"/>
      <c r="E125" s="9"/>
      <c r="F125" s="27"/>
      <c r="G125" s="9"/>
    </row>
    <row r="126" spans="1:11" x14ac:dyDescent="0.4">
      <c r="A126" s="8" t="s">
        <v>368</v>
      </c>
      <c r="C126" s="7"/>
      <c r="D126" s="7"/>
      <c r="E126" s="9"/>
      <c r="F126" s="27"/>
      <c r="G126" s="9"/>
    </row>
    <row r="127" spans="1:11" x14ac:dyDescent="0.4">
      <c r="A127" s="8" t="s">
        <v>409</v>
      </c>
      <c r="C127" s="7"/>
      <c r="D127" s="7"/>
      <c r="E127" s="9"/>
      <c r="F127" s="27"/>
      <c r="G127" s="9"/>
    </row>
    <row r="128" spans="1:11" x14ac:dyDescent="0.4">
      <c r="A128" s="8" t="s">
        <v>410</v>
      </c>
      <c r="C128" s="7"/>
      <c r="D128" s="7"/>
      <c r="E128" s="9"/>
      <c r="F128" s="27"/>
      <c r="G128" s="9"/>
    </row>
    <row r="129" spans="1:7" x14ac:dyDescent="0.4">
      <c r="C129" s="7" t="s">
        <v>46</v>
      </c>
      <c r="D129" s="7"/>
      <c r="E129" s="9" t="s">
        <v>5</v>
      </c>
      <c r="F129" s="27">
        <v>60000</v>
      </c>
      <c r="G129" s="9" t="s">
        <v>4</v>
      </c>
    </row>
    <row r="130" spans="1:7" x14ac:dyDescent="0.4">
      <c r="C130" s="8" t="s">
        <v>426</v>
      </c>
      <c r="D130" s="7"/>
      <c r="E130" s="9"/>
      <c r="F130" s="27"/>
      <c r="G130" s="9"/>
    </row>
    <row r="131" spans="1:7" x14ac:dyDescent="0.4">
      <c r="A131" s="8" t="s">
        <v>386</v>
      </c>
      <c r="C131" s="7"/>
      <c r="D131" s="7"/>
      <c r="E131" s="9"/>
      <c r="F131" s="27"/>
      <c r="G131" s="9"/>
    </row>
    <row r="132" spans="1:7" x14ac:dyDescent="0.4">
      <c r="A132" s="8" t="s">
        <v>427</v>
      </c>
      <c r="C132" s="7"/>
      <c r="D132" s="7"/>
      <c r="E132" s="9"/>
      <c r="F132" s="27"/>
      <c r="G132" s="9"/>
    </row>
    <row r="133" spans="1:7" x14ac:dyDescent="0.4">
      <c r="A133" s="8" t="s">
        <v>428</v>
      </c>
      <c r="C133" s="7"/>
      <c r="D133" s="7"/>
      <c r="E133" s="9"/>
      <c r="F133" s="27"/>
      <c r="G133" s="9"/>
    </row>
    <row r="134" spans="1:7" x14ac:dyDescent="0.4">
      <c r="A134" s="8" t="s">
        <v>429</v>
      </c>
      <c r="C134" s="7"/>
      <c r="D134" s="7"/>
      <c r="E134" s="9"/>
      <c r="F134" s="27"/>
      <c r="G134" s="9"/>
    </row>
    <row r="135" spans="1:7" x14ac:dyDescent="0.4">
      <c r="A135" s="8" t="s">
        <v>430</v>
      </c>
      <c r="C135" s="7"/>
      <c r="D135" s="7"/>
      <c r="E135" s="9"/>
      <c r="F135" s="27"/>
      <c r="G135" s="9"/>
    </row>
    <row r="136" spans="1:7" x14ac:dyDescent="0.4">
      <c r="A136" s="8" t="s">
        <v>431</v>
      </c>
      <c r="C136" s="7"/>
      <c r="D136" s="7"/>
      <c r="E136" s="9"/>
      <c r="F136" s="27"/>
      <c r="G136" s="9"/>
    </row>
    <row r="137" spans="1:7" x14ac:dyDescent="0.4">
      <c r="A137" s="8" t="s">
        <v>432</v>
      </c>
      <c r="C137" s="7"/>
      <c r="D137" s="7"/>
      <c r="E137" s="9"/>
      <c r="F137" s="27"/>
      <c r="G137" s="9"/>
    </row>
    <row r="138" spans="1:7" x14ac:dyDescent="0.4">
      <c r="A138" s="8" t="s">
        <v>433</v>
      </c>
      <c r="C138" s="7"/>
      <c r="D138" s="7"/>
      <c r="E138" s="9"/>
      <c r="F138" s="27"/>
      <c r="G138" s="9"/>
    </row>
    <row r="139" spans="1:7" x14ac:dyDescent="0.4">
      <c r="A139" s="8" t="s">
        <v>434</v>
      </c>
      <c r="D139" s="7"/>
      <c r="E139" s="9"/>
      <c r="F139" s="27"/>
      <c r="G139" s="9"/>
    </row>
    <row r="140" spans="1:7" x14ac:dyDescent="0.4">
      <c r="A140" s="8" t="s">
        <v>344</v>
      </c>
      <c r="D140" s="7"/>
      <c r="E140" s="9"/>
      <c r="F140" s="27"/>
      <c r="G140" s="9"/>
    </row>
    <row r="141" spans="1:7" x14ac:dyDescent="0.4">
      <c r="C141" s="7" t="s">
        <v>78</v>
      </c>
      <c r="D141" s="7"/>
      <c r="E141" s="9" t="s">
        <v>5</v>
      </c>
      <c r="F141" s="27">
        <v>5000</v>
      </c>
      <c r="G141" s="9" t="s">
        <v>4</v>
      </c>
    </row>
    <row r="142" spans="1:7" x14ac:dyDescent="0.4">
      <c r="C142" s="8" t="s">
        <v>172</v>
      </c>
      <c r="E142" s="40"/>
      <c r="F142" s="27"/>
      <c r="G142" s="9"/>
    </row>
    <row r="143" spans="1:7" x14ac:dyDescent="0.4">
      <c r="A143" s="8" t="s">
        <v>477</v>
      </c>
      <c r="E143" s="40"/>
      <c r="F143" s="27"/>
      <c r="G143" s="9"/>
    </row>
    <row r="144" spans="1:7" x14ac:dyDescent="0.4">
      <c r="A144" s="8" t="s">
        <v>436</v>
      </c>
      <c r="E144" s="40"/>
      <c r="F144" s="27"/>
      <c r="G144" s="9"/>
    </row>
    <row r="145" spans="1:7" x14ac:dyDescent="0.4">
      <c r="C145" s="7" t="s">
        <v>48</v>
      </c>
      <c r="D145" s="7"/>
      <c r="E145" s="9" t="s">
        <v>3</v>
      </c>
      <c r="F145" s="6">
        <f>F146</f>
        <v>150000</v>
      </c>
      <c r="G145" s="9" t="s">
        <v>4</v>
      </c>
    </row>
    <row r="146" spans="1:7" x14ac:dyDescent="0.4">
      <c r="C146" s="78" t="s">
        <v>49</v>
      </c>
      <c r="D146" s="78"/>
      <c r="E146" s="41" t="s">
        <v>5</v>
      </c>
      <c r="F146" s="36">
        <v>150000</v>
      </c>
      <c r="G146" s="41" t="s">
        <v>4</v>
      </c>
    </row>
    <row r="147" spans="1:7" x14ac:dyDescent="0.4">
      <c r="C147" s="8" t="s">
        <v>163</v>
      </c>
      <c r="D147" s="7"/>
      <c r="E147" s="9"/>
      <c r="F147" s="27"/>
      <c r="G147" s="9"/>
    </row>
    <row r="148" spans="1:7" x14ac:dyDescent="0.4">
      <c r="A148" s="8" t="s">
        <v>164</v>
      </c>
      <c r="C148" s="7"/>
      <c r="D148" s="7"/>
      <c r="E148" s="9"/>
      <c r="F148" s="27"/>
      <c r="G148" s="9"/>
    </row>
    <row r="149" spans="1:7" x14ac:dyDescent="0.4">
      <c r="B149" s="7" t="s">
        <v>54</v>
      </c>
      <c r="E149" s="9" t="s">
        <v>3</v>
      </c>
      <c r="F149" s="6">
        <f>F150+F225</f>
        <v>150100</v>
      </c>
      <c r="G149" s="9" t="s">
        <v>4</v>
      </c>
    </row>
    <row r="150" spans="1:7" x14ac:dyDescent="0.4">
      <c r="B150" s="7"/>
      <c r="C150" s="7" t="s">
        <v>56</v>
      </c>
      <c r="E150" s="9" t="s">
        <v>3</v>
      </c>
      <c r="F150" s="6">
        <f>F151+F165+F194</f>
        <v>90100</v>
      </c>
      <c r="G150" s="9" t="s">
        <v>4</v>
      </c>
    </row>
    <row r="151" spans="1:7" x14ac:dyDescent="0.4">
      <c r="B151" s="7"/>
      <c r="C151" s="7" t="s">
        <v>213</v>
      </c>
      <c r="E151" s="9" t="s">
        <v>3</v>
      </c>
      <c r="F151" s="6">
        <f>F152</f>
        <v>4500</v>
      </c>
      <c r="G151" s="9" t="s">
        <v>4</v>
      </c>
    </row>
    <row r="152" spans="1:7" x14ac:dyDescent="0.4">
      <c r="B152" s="7"/>
      <c r="C152" s="7" t="s">
        <v>825</v>
      </c>
      <c r="E152" s="9" t="s">
        <v>5</v>
      </c>
      <c r="F152" s="6">
        <v>4500</v>
      </c>
      <c r="G152" s="9" t="s">
        <v>4</v>
      </c>
    </row>
    <row r="153" spans="1:7" x14ac:dyDescent="0.4">
      <c r="B153" s="7"/>
      <c r="C153" s="8" t="s">
        <v>929</v>
      </c>
      <c r="E153" s="9"/>
      <c r="F153" s="6"/>
      <c r="G153" s="9"/>
    </row>
    <row r="154" spans="1:7" x14ac:dyDescent="0.4">
      <c r="A154" s="8" t="s">
        <v>719</v>
      </c>
      <c r="B154" s="7"/>
      <c r="E154" s="9"/>
      <c r="F154" s="6"/>
      <c r="G154" s="9"/>
    </row>
    <row r="155" spans="1:7" x14ac:dyDescent="0.4">
      <c r="B155" s="7"/>
      <c r="C155" s="8" t="s">
        <v>826</v>
      </c>
      <c r="E155" s="9"/>
      <c r="F155" s="6"/>
      <c r="G155" s="9"/>
    </row>
    <row r="156" spans="1:7" x14ac:dyDescent="0.4">
      <c r="B156" s="7"/>
      <c r="C156" s="8" t="s">
        <v>827</v>
      </c>
      <c r="E156" s="9"/>
      <c r="F156" s="6"/>
      <c r="G156" s="9"/>
    </row>
    <row r="157" spans="1:7" x14ac:dyDescent="0.4">
      <c r="A157" s="8" t="s">
        <v>828</v>
      </c>
      <c r="B157" s="7"/>
      <c r="E157" s="9"/>
      <c r="F157" s="6"/>
      <c r="G157" s="9"/>
    </row>
    <row r="158" spans="1:7" x14ac:dyDescent="0.4">
      <c r="B158" s="7"/>
      <c r="C158" s="8" t="s">
        <v>833</v>
      </c>
      <c r="E158" s="9"/>
      <c r="F158" s="6"/>
      <c r="G158" s="9"/>
    </row>
    <row r="159" spans="1:7" x14ac:dyDescent="0.4">
      <c r="B159" s="7"/>
      <c r="C159" s="8" t="s">
        <v>829</v>
      </c>
      <c r="E159" s="9"/>
      <c r="F159" s="6"/>
      <c r="G159" s="9"/>
    </row>
    <row r="160" spans="1:7" x14ac:dyDescent="0.4">
      <c r="B160" s="7"/>
      <c r="C160" s="8" t="s">
        <v>830</v>
      </c>
      <c r="E160" s="9"/>
      <c r="F160" s="6"/>
      <c r="G160" s="9"/>
    </row>
    <row r="161" spans="1:7" x14ac:dyDescent="0.4">
      <c r="B161" s="7"/>
      <c r="C161" s="8" t="s">
        <v>831</v>
      </c>
      <c r="E161" s="9"/>
      <c r="F161" s="6"/>
      <c r="G161" s="9"/>
    </row>
    <row r="162" spans="1:7" x14ac:dyDescent="0.4">
      <c r="A162" s="8" t="s">
        <v>832</v>
      </c>
      <c r="B162" s="7"/>
      <c r="E162" s="9"/>
      <c r="F162" s="6"/>
      <c r="G162" s="9"/>
    </row>
    <row r="163" spans="1:7" x14ac:dyDescent="0.4">
      <c r="C163" s="8" t="s">
        <v>437</v>
      </c>
      <c r="E163" s="9"/>
      <c r="F163" s="6"/>
      <c r="G163" s="9"/>
    </row>
    <row r="164" spans="1:7" x14ac:dyDescent="0.4">
      <c r="A164" s="8" t="s">
        <v>410</v>
      </c>
      <c r="E164" s="9"/>
      <c r="F164" s="6"/>
      <c r="G164" s="9"/>
    </row>
    <row r="165" spans="1:7" x14ac:dyDescent="0.4">
      <c r="B165" s="7"/>
      <c r="C165" s="7" t="s">
        <v>92</v>
      </c>
      <c r="E165" s="9" t="s">
        <v>3</v>
      </c>
      <c r="F165" s="6">
        <f>F166</f>
        <v>51600</v>
      </c>
      <c r="G165" s="9" t="s">
        <v>4</v>
      </c>
    </row>
    <row r="166" spans="1:7" x14ac:dyDescent="0.4">
      <c r="B166" s="7"/>
      <c r="C166" s="7" t="s">
        <v>908</v>
      </c>
      <c r="E166" s="9" t="s">
        <v>5</v>
      </c>
      <c r="F166" s="6">
        <v>51600</v>
      </c>
      <c r="G166" s="9" t="s">
        <v>4</v>
      </c>
    </row>
    <row r="167" spans="1:7" x14ac:dyDescent="0.4">
      <c r="B167" s="7"/>
      <c r="C167" s="8" t="s">
        <v>909</v>
      </c>
      <c r="E167" s="9"/>
      <c r="F167" s="6"/>
      <c r="G167" s="9"/>
    </row>
    <row r="168" spans="1:7" x14ac:dyDescent="0.4">
      <c r="A168" s="8" t="s">
        <v>835</v>
      </c>
      <c r="B168" s="7"/>
      <c r="C168" s="7"/>
      <c r="E168" s="9"/>
      <c r="F168" s="6"/>
      <c r="G168" s="9"/>
    </row>
    <row r="169" spans="1:7" x14ac:dyDescent="0.4">
      <c r="B169" s="7"/>
      <c r="C169" s="8" t="s">
        <v>910</v>
      </c>
      <c r="E169" s="9"/>
      <c r="F169" s="6"/>
      <c r="G169" s="9"/>
    </row>
    <row r="170" spans="1:7" x14ac:dyDescent="0.4">
      <c r="A170" s="8" t="s">
        <v>911</v>
      </c>
      <c r="B170" s="7"/>
      <c r="E170" s="9"/>
      <c r="F170" s="6"/>
      <c r="G170" s="9"/>
    </row>
    <row r="171" spans="1:7" x14ac:dyDescent="0.4">
      <c r="B171" s="7"/>
      <c r="C171" s="8" t="s">
        <v>930</v>
      </c>
      <c r="E171" s="9"/>
      <c r="F171" s="6"/>
      <c r="G171" s="9"/>
    </row>
    <row r="172" spans="1:7" x14ac:dyDescent="0.4">
      <c r="A172" s="8" t="s">
        <v>931</v>
      </c>
      <c r="B172" s="7"/>
      <c r="E172" s="9"/>
      <c r="F172" s="6"/>
      <c r="G172" s="9"/>
    </row>
    <row r="173" spans="1:7" x14ac:dyDescent="0.4">
      <c r="A173" s="8" t="s">
        <v>912</v>
      </c>
      <c r="B173" s="7"/>
      <c r="E173" s="9"/>
      <c r="F173" s="6"/>
      <c r="G173" s="9"/>
    </row>
    <row r="174" spans="1:7" x14ac:dyDescent="0.4">
      <c r="A174" s="8" t="s">
        <v>913</v>
      </c>
      <c r="B174" s="7"/>
      <c r="E174" s="9"/>
      <c r="F174" s="6"/>
      <c r="G174" s="9"/>
    </row>
    <row r="175" spans="1:7" x14ac:dyDescent="0.4">
      <c r="B175" s="7"/>
      <c r="C175" s="8" t="s">
        <v>914</v>
      </c>
      <c r="E175" s="9"/>
      <c r="F175" s="6"/>
      <c r="G175" s="9"/>
    </row>
    <row r="176" spans="1:7" x14ac:dyDescent="0.4">
      <c r="A176" s="8" t="s">
        <v>915</v>
      </c>
      <c r="B176" s="7"/>
      <c r="E176" s="9"/>
      <c r="F176" s="6"/>
      <c r="G176" s="9"/>
    </row>
    <row r="177" spans="1:7" x14ac:dyDescent="0.4">
      <c r="A177" s="8" t="s">
        <v>916</v>
      </c>
      <c r="B177" s="7"/>
      <c r="E177" s="9"/>
      <c r="F177" s="6"/>
      <c r="G177" s="9"/>
    </row>
    <row r="178" spans="1:7" x14ac:dyDescent="0.4">
      <c r="B178" s="7"/>
      <c r="C178" s="8" t="s">
        <v>917</v>
      </c>
      <c r="E178" s="9"/>
      <c r="F178" s="6"/>
      <c r="G178" s="9"/>
    </row>
    <row r="179" spans="1:7" x14ac:dyDescent="0.4">
      <c r="B179" s="7"/>
      <c r="C179" s="8" t="s">
        <v>918</v>
      </c>
      <c r="E179" s="9"/>
      <c r="F179" s="6"/>
      <c r="G179" s="9"/>
    </row>
    <row r="180" spans="1:7" x14ac:dyDescent="0.4">
      <c r="A180" s="8" t="s">
        <v>919</v>
      </c>
      <c r="B180" s="7"/>
      <c r="E180" s="9"/>
      <c r="F180" s="6"/>
      <c r="G180" s="9"/>
    </row>
    <row r="181" spans="1:7" x14ac:dyDescent="0.4">
      <c r="B181" s="7"/>
      <c r="C181" s="8" t="s">
        <v>920</v>
      </c>
      <c r="E181" s="9"/>
      <c r="F181" s="6"/>
      <c r="G181" s="9"/>
    </row>
    <row r="182" spans="1:7" x14ac:dyDescent="0.4">
      <c r="A182" s="8" t="s">
        <v>921</v>
      </c>
      <c r="B182" s="7"/>
      <c r="E182" s="9"/>
      <c r="F182" s="6"/>
      <c r="G182" s="9"/>
    </row>
    <row r="183" spans="1:7" x14ac:dyDescent="0.4">
      <c r="B183" s="7"/>
      <c r="C183" s="8" t="s">
        <v>617</v>
      </c>
      <c r="E183" s="9"/>
      <c r="F183" s="6"/>
      <c r="G183" s="9"/>
    </row>
    <row r="184" spans="1:7" x14ac:dyDescent="0.4">
      <c r="B184" s="7"/>
      <c r="C184" s="8" t="s">
        <v>922</v>
      </c>
      <c r="E184" s="9"/>
      <c r="F184" s="6"/>
      <c r="G184" s="9"/>
    </row>
    <row r="185" spans="1:7" x14ac:dyDescent="0.4">
      <c r="B185" s="7"/>
      <c r="C185" s="8" t="s">
        <v>923</v>
      </c>
      <c r="E185" s="9"/>
      <c r="F185" s="6"/>
      <c r="G185" s="9"/>
    </row>
    <row r="186" spans="1:7" x14ac:dyDescent="0.4">
      <c r="A186" s="8" t="s">
        <v>924</v>
      </c>
      <c r="B186" s="7"/>
      <c r="E186" s="9"/>
      <c r="F186" s="6"/>
      <c r="G186" s="9"/>
    </row>
    <row r="187" spans="1:7" x14ac:dyDescent="0.4">
      <c r="B187" s="7"/>
      <c r="C187" s="8" t="s">
        <v>836</v>
      </c>
      <c r="E187" s="9"/>
      <c r="F187" s="6"/>
      <c r="G187" s="9"/>
    </row>
    <row r="188" spans="1:7" x14ac:dyDescent="0.4">
      <c r="B188" s="7"/>
      <c r="C188" s="8" t="s">
        <v>940</v>
      </c>
      <c r="E188" s="9"/>
      <c r="F188" s="6"/>
      <c r="G188" s="9"/>
    </row>
    <row r="189" spans="1:7" x14ac:dyDescent="0.4">
      <c r="A189" s="8" t="s">
        <v>941</v>
      </c>
      <c r="B189" s="7"/>
      <c r="E189" s="9"/>
      <c r="F189" s="6"/>
      <c r="G189" s="9"/>
    </row>
    <row r="190" spans="1:7" x14ac:dyDescent="0.4">
      <c r="C190" s="8" t="s">
        <v>858</v>
      </c>
      <c r="E190" s="9"/>
      <c r="F190" s="6"/>
      <c r="G190" s="9"/>
    </row>
    <row r="191" spans="1:7" x14ac:dyDescent="0.4">
      <c r="A191" s="8" t="s">
        <v>837</v>
      </c>
      <c r="E191" s="9"/>
      <c r="F191" s="6"/>
      <c r="G191" s="9"/>
    </row>
    <row r="192" spans="1:7" x14ac:dyDescent="0.4">
      <c r="C192" s="8" t="s">
        <v>437</v>
      </c>
      <c r="E192" s="9"/>
      <c r="F192" s="6"/>
      <c r="G192" s="9"/>
    </row>
    <row r="193" spans="1:7" x14ac:dyDescent="0.4">
      <c r="A193" s="8" t="s">
        <v>410</v>
      </c>
      <c r="E193" s="9"/>
      <c r="F193" s="6"/>
      <c r="G193" s="9"/>
    </row>
    <row r="194" spans="1:7" x14ac:dyDescent="0.4">
      <c r="C194" s="7" t="s">
        <v>957</v>
      </c>
      <c r="E194" s="9" t="s">
        <v>3</v>
      </c>
      <c r="F194" s="6">
        <v>34000</v>
      </c>
      <c r="G194" s="9" t="s">
        <v>4</v>
      </c>
    </row>
    <row r="195" spans="1:7" x14ac:dyDescent="0.4">
      <c r="C195" s="8" t="s">
        <v>985</v>
      </c>
      <c r="E195" s="9"/>
      <c r="F195" s="6"/>
      <c r="G195" s="9"/>
    </row>
    <row r="196" spans="1:7" x14ac:dyDescent="0.4">
      <c r="A196" s="8" t="s">
        <v>958</v>
      </c>
      <c r="E196" s="9"/>
      <c r="F196" s="6"/>
      <c r="G196" s="9"/>
    </row>
    <row r="197" spans="1:7" x14ac:dyDescent="0.4">
      <c r="C197" s="8" t="s">
        <v>959</v>
      </c>
      <c r="E197" s="9"/>
      <c r="F197" s="6"/>
      <c r="G197" s="9"/>
    </row>
    <row r="198" spans="1:7" x14ac:dyDescent="0.4">
      <c r="C198" s="8" t="s">
        <v>960</v>
      </c>
      <c r="E198" s="9"/>
      <c r="F198" s="6"/>
      <c r="G198" s="9"/>
    </row>
    <row r="199" spans="1:7" x14ac:dyDescent="0.4">
      <c r="C199" s="8" t="s">
        <v>961</v>
      </c>
      <c r="E199" s="9"/>
      <c r="F199" s="6"/>
      <c r="G199" s="9"/>
    </row>
    <row r="200" spans="1:7" x14ac:dyDescent="0.4">
      <c r="C200" s="8" t="s">
        <v>962</v>
      </c>
      <c r="E200" s="9"/>
      <c r="F200" s="6"/>
      <c r="G200" s="9"/>
    </row>
    <row r="201" spans="1:7" x14ac:dyDescent="0.4">
      <c r="C201" s="8" t="s">
        <v>963</v>
      </c>
      <c r="E201" s="9"/>
      <c r="F201" s="6"/>
      <c r="G201" s="9"/>
    </row>
    <row r="202" spans="1:7" x14ac:dyDescent="0.4">
      <c r="A202" s="8" t="s">
        <v>964</v>
      </c>
      <c r="E202" s="9"/>
      <c r="F202" s="6"/>
      <c r="G202" s="9"/>
    </row>
    <row r="203" spans="1:7" x14ac:dyDescent="0.4">
      <c r="C203" s="8" t="s">
        <v>965</v>
      </c>
      <c r="E203" s="9"/>
      <c r="F203" s="6"/>
      <c r="G203" s="9"/>
    </row>
    <row r="204" spans="1:7" x14ac:dyDescent="0.4">
      <c r="C204" s="8" t="s">
        <v>966</v>
      </c>
      <c r="E204" s="9"/>
      <c r="F204" s="6"/>
      <c r="G204" s="9"/>
    </row>
    <row r="205" spans="1:7" x14ac:dyDescent="0.4">
      <c r="C205" s="8" t="s">
        <v>967</v>
      </c>
      <c r="E205" s="9"/>
      <c r="F205" s="6"/>
      <c r="G205" s="9"/>
    </row>
    <row r="206" spans="1:7" x14ac:dyDescent="0.4">
      <c r="A206" s="8" t="s">
        <v>968</v>
      </c>
      <c r="E206" s="9"/>
      <c r="F206" s="6"/>
      <c r="G206" s="9"/>
    </row>
    <row r="207" spans="1:7" x14ac:dyDescent="0.4">
      <c r="C207" s="8" t="s">
        <v>969</v>
      </c>
      <c r="E207" s="9"/>
      <c r="F207" s="6"/>
      <c r="G207" s="9"/>
    </row>
    <row r="208" spans="1:7" x14ac:dyDescent="0.4">
      <c r="A208" s="8" t="s">
        <v>970</v>
      </c>
      <c r="E208" s="9"/>
      <c r="F208" s="6"/>
      <c r="G208" s="9"/>
    </row>
    <row r="209" spans="1:7" x14ac:dyDescent="0.4">
      <c r="C209" s="8" t="s">
        <v>971</v>
      </c>
      <c r="E209" s="9"/>
      <c r="F209" s="6"/>
      <c r="G209" s="9"/>
    </row>
    <row r="210" spans="1:7" x14ac:dyDescent="0.4">
      <c r="A210" s="8" t="s">
        <v>972</v>
      </c>
      <c r="E210" s="9"/>
      <c r="F210" s="6"/>
      <c r="G210" s="9"/>
    </row>
    <row r="211" spans="1:7" x14ac:dyDescent="0.4">
      <c r="C211" s="8" t="s">
        <v>973</v>
      </c>
      <c r="E211" s="9"/>
      <c r="F211" s="6"/>
      <c r="G211" s="9"/>
    </row>
    <row r="212" spans="1:7" x14ac:dyDescent="0.4">
      <c r="C212" s="8" t="s">
        <v>974</v>
      </c>
      <c r="E212" s="9"/>
      <c r="F212" s="6"/>
      <c r="G212" s="9"/>
    </row>
    <row r="213" spans="1:7" x14ac:dyDescent="0.4">
      <c r="C213" s="8" t="s">
        <v>975</v>
      </c>
      <c r="E213" s="9"/>
      <c r="F213" s="6"/>
      <c r="G213" s="9"/>
    </row>
    <row r="214" spans="1:7" x14ac:dyDescent="0.4">
      <c r="C214" s="8" t="s">
        <v>976</v>
      </c>
      <c r="E214" s="9"/>
      <c r="F214" s="6"/>
      <c r="G214" s="9"/>
    </row>
    <row r="215" spans="1:7" x14ac:dyDescent="0.4">
      <c r="C215" s="8" t="s">
        <v>977</v>
      </c>
      <c r="E215" s="9"/>
      <c r="F215" s="6"/>
      <c r="G215" s="9"/>
    </row>
    <row r="216" spans="1:7" x14ac:dyDescent="0.4">
      <c r="C216" s="8" t="s">
        <v>978</v>
      </c>
      <c r="E216" s="9"/>
      <c r="F216" s="6"/>
      <c r="G216" s="9"/>
    </row>
    <row r="217" spans="1:7" x14ac:dyDescent="0.4">
      <c r="C217" s="8" t="s">
        <v>979</v>
      </c>
      <c r="E217" s="9"/>
      <c r="F217" s="6"/>
      <c r="G217" s="9"/>
    </row>
    <row r="218" spans="1:7" x14ac:dyDescent="0.4">
      <c r="C218" s="8" t="s">
        <v>980</v>
      </c>
      <c r="E218" s="9"/>
      <c r="F218" s="6"/>
      <c r="G218" s="9"/>
    </row>
    <row r="219" spans="1:7" x14ac:dyDescent="0.4">
      <c r="C219" s="8" t="s">
        <v>981</v>
      </c>
      <c r="E219" s="9"/>
      <c r="F219" s="6"/>
      <c r="G219" s="9"/>
    </row>
    <row r="220" spans="1:7" x14ac:dyDescent="0.4">
      <c r="C220" s="8" t="s">
        <v>982</v>
      </c>
      <c r="E220" s="9"/>
      <c r="F220" s="6"/>
      <c r="G220" s="9"/>
    </row>
    <row r="221" spans="1:7" x14ac:dyDescent="0.4">
      <c r="C221" s="8" t="s">
        <v>983</v>
      </c>
      <c r="E221" s="9"/>
      <c r="F221" s="6"/>
      <c r="G221" s="9"/>
    </row>
    <row r="222" spans="1:7" x14ac:dyDescent="0.4">
      <c r="C222" s="8" t="s">
        <v>984</v>
      </c>
      <c r="E222" s="9"/>
      <c r="F222" s="6"/>
      <c r="G222" s="9"/>
    </row>
    <row r="223" spans="1:7" x14ac:dyDescent="0.4">
      <c r="C223" s="8" t="s">
        <v>437</v>
      </c>
      <c r="E223" s="9"/>
      <c r="F223" s="6"/>
      <c r="G223" s="9"/>
    </row>
    <row r="224" spans="1:7" x14ac:dyDescent="0.4">
      <c r="A224" s="8" t="s">
        <v>410</v>
      </c>
      <c r="E224" s="9"/>
      <c r="F224" s="6"/>
      <c r="G224" s="9"/>
    </row>
    <row r="225" spans="1:7" x14ac:dyDescent="0.4">
      <c r="C225" s="7" t="s">
        <v>57</v>
      </c>
      <c r="E225" s="9" t="s">
        <v>3</v>
      </c>
      <c r="F225" s="6">
        <f>F226+F231</f>
        <v>60000</v>
      </c>
      <c r="G225" s="9" t="s">
        <v>4</v>
      </c>
    </row>
    <row r="226" spans="1:7" x14ac:dyDescent="0.4">
      <c r="C226" s="7" t="s">
        <v>178</v>
      </c>
      <c r="D226" s="7"/>
      <c r="E226" s="9" t="s">
        <v>3</v>
      </c>
      <c r="F226" s="6">
        <f>F227</f>
        <v>10000</v>
      </c>
      <c r="G226" s="9" t="s">
        <v>4</v>
      </c>
    </row>
    <row r="227" spans="1:7" x14ac:dyDescent="0.4">
      <c r="C227" s="7" t="s">
        <v>554</v>
      </c>
      <c r="D227" s="7"/>
      <c r="E227" s="9" t="s">
        <v>5</v>
      </c>
      <c r="F227" s="6">
        <v>10000</v>
      </c>
      <c r="G227" s="9" t="s">
        <v>4</v>
      </c>
    </row>
    <row r="228" spans="1:7" x14ac:dyDescent="0.4">
      <c r="C228" s="8" t="s">
        <v>555</v>
      </c>
      <c r="F228" s="34"/>
    </row>
    <row r="229" spans="1:7" x14ac:dyDescent="0.4">
      <c r="A229" s="8" t="s">
        <v>556</v>
      </c>
      <c r="F229" s="34"/>
    </row>
    <row r="230" spans="1:7" x14ac:dyDescent="0.4">
      <c r="A230" s="8" t="s">
        <v>557</v>
      </c>
      <c r="F230" s="34"/>
    </row>
    <row r="231" spans="1:7" x14ac:dyDescent="0.4">
      <c r="C231" s="7" t="s">
        <v>611</v>
      </c>
      <c r="D231" s="7"/>
      <c r="E231" s="9" t="s">
        <v>3</v>
      </c>
      <c r="F231" s="6">
        <v>50000</v>
      </c>
      <c r="G231" s="9" t="s">
        <v>4</v>
      </c>
    </row>
    <row r="232" spans="1:7" x14ac:dyDescent="0.4">
      <c r="A232" s="7" t="s">
        <v>612</v>
      </c>
      <c r="C232" s="7"/>
      <c r="D232" s="7"/>
      <c r="E232" s="9"/>
      <c r="F232" s="6"/>
      <c r="G232" s="9"/>
    </row>
    <row r="233" spans="1:7" x14ac:dyDescent="0.4">
      <c r="A233" s="7"/>
      <c r="C233" s="7" t="s">
        <v>613</v>
      </c>
      <c r="D233" s="7"/>
      <c r="E233" s="9" t="s">
        <v>5</v>
      </c>
      <c r="F233" s="6">
        <v>50000</v>
      </c>
      <c r="G233" s="9" t="s">
        <v>4</v>
      </c>
    </row>
    <row r="234" spans="1:7" x14ac:dyDescent="0.4">
      <c r="A234" s="7"/>
      <c r="C234" s="8" t="s">
        <v>610</v>
      </c>
      <c r="D234" s="7"/>
      <c r="E234" s="9"/>
      <c r="F234" s="6"/>
      <c r="G234" s="9"/>
    </row>
    <row r="235" spans="1:7" x14ac:dyDescent="0.4">
      <c r="A235" s="7"/>
      <c r="C235" s="7"/>
      <c r="D235" s="7"/>
      <c r="E235" s="9"/>
      <c r="F235" s="6"/>
      <c r="G235" s="9"/>
    </row>
    <row r="236" spans="1:7" x14ac:dyDescent="0.4">
      <c r="F236" s="34"/>
    </row>
    <row r="237" spans="1:7" x14ac:dyDescent="0.4">
      <c r="F237" s="34"/>
    </row>
    <row r="238" spans="1:7" x14ac:dyDescent="0.4">
      <c r="F238" s="34"/>
    </row>
    <row r="239" spans="1:7" x14ac:dyDescent="0.4">
      <c r="F239" s="34"/>
    </row>
    <row r="240" spans="1:7" x14ac:dyDescent="0.4">
      <c r="F240" s="34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A12" sqref="A12:D20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96" t="s">
        <v>79</v>
      </c>
      <c r="B5" s="96"/>
      <c r="C5" s="96"/>
      <c r="D5" s="96"/>
      <c r="E5" s="96"/>
      <c r="F5" s="96"/>
      <c r="G5" s="96"/>
    </row>
    <row r="6" spans="1:11" x14ac:dyDescent="0.4">
      <c r="A6" s="7" t="s">
        <v>80</v>
      </c>
      <c r="E6" s="9" t="s">
        <v>3</v>
      </c>
      <c r="F6" s="6">
        <f>F7</f>
        <v>20000</v>
      </c>
      <c r="G6" s="9" t="s">
        <v>4</v>
      </c>
      <c r="K6" s="30">
        <f>F6</f>
        <v>20000</v>
      </c>
    </row>
    <row r="7" spans="1:11" x14ac:dyDescent="0.4">
      <c r="B7" s="7" t="s">
        <v>27</v>
      </c>
      <c r="E7" s="9" t="s">
        <v>3</v>
      </c>
      <c r="F7" s="6">
        <f>F8</f>
        <v>20000</v>
      </c>
      <c r="G7" s="9" t="s">
        <v>4</v>
      </c>
    </row>
    <row r="8" spans="1:11" x14ac:dyDescent="0.4">
      <c r="C8" s="7" t="s">
        <v>34</v>
      </c>
      <c r="E8" s="9" t="s">
        <v>3</v>
      </c>
      <c r="F8" s="6">
        <f>F11</f>
        <v>20000</v>
      </c>
      <c r="G8" s="9" t="s">
        <v>4</v>
      </c>
    </row>
    <row r="9" spans="1:11" x14ac:dyDescent="0.4">
      <c r="C9" s="7" t="s">
        <v>98</v>
      </c>
      <c r="D9" s="7"/>
      <c r="E9" s="9"/>
      <c r="F9" s="27"/>
      <c r="G9" s="9"/>
    </row>
    <row r="10" spans="1:11" x14ac:dyDescent="0.4">
      <c r="A10" s="7" t="s">
        <v>118</v>
      </c>
      <c r="C10" s="7"/>
      <c r="D10" s="7"/>
      <c r="E10" s="9"/>
      <c r="F10" s="27"/>
      <c r="G10" s="9"/>
    </row>
    <row r="11" spans="1:11" x14ac:dyDescent="0.4">
      <c r="C11" s="7" t="s">
        <v>227</v>
      </c>
      <c r="D11" s="7"/>
      <c r="E11" s="39" t="s">
        <v>5</v>
      </c>
      <c r="F11" s="27">
        <v>20000</v>
      </c>
      <c r="G11" s="9" t="s">
        <v>4</v>
      </c>
    </row>
    <row r="12" spans="1:11" x14ac:dyDescent="0.4">
      <c r="C12" s="8" t="s">
        <v>228</v>
      </c>
      <c r="E12" s="40"/>
      <c r="F12" s="28"/>
    </row>
    <row r="13" spans="1:11" x14ac:dyDescent="0.4">
      <c r="A13" s="8" t="s">
        <v>241</v>
      </c>
      <c r="E13" s="40"/>
      <c r="F13" s="28"/>
    </row>
    <row r="14" spans="1:11" x14ac:dyDescent="0.4">
      <c r="A14" s="8" t="s">
        <v>242</v>
      </c>
      <c r="E14" s="40"/>
      <c r="F14" s="28"/>
    </row>
    <row r="15" spans="1:11" x14ac:dyDescent="0.4">
      <c r="A15" s="8" t="s">
        <v>243</v>
      </c>
      <c r="E15" s="40"/>
      <c r="F15" s="28"/>
    </row>
    <row r="16" spans="1:11" x14ac:dyDescent="0.4">
      <c r="C16" s="8" t="s">
        <v>327</v>
      </c>
      <c r="D16" s="7"/>
      <c r="E16" s="39"/>
      <c r="F16" s="27"/>
      <c r="G16" s="9"/>
    </row>
    <row r="17" spans="1:6" x14ac:dyDescent="0.4">
      <c r="A17" s="8" t="s">
        <v>462</v>
      </c>
      <c r="C17" s="7"/>
      <c r="D17" s="7"/>
      <c r="E17" s="40"/>
      <c r="F17" s="28"/>
    </row>
    <row r="18" spans="1:6" x14ac:dyDescent="0.4">
      <c r="A18" s="8" t="s">
        <v>463</v>
      </c>
      <c r="D18" s="7"/>
      <c r="E18" s="40"/>
      <c r="F18" s="28"/>
    </row>
    <row r="19" spans="1:6" x14ac:dyDescent="0.4">
      <c r="C19" s="8" t="s">
        <v>568</v>
      </c>
      <c r="E19" s="40"/>
      <c r="F19" s="28"/>
    </row>
    <row r="20" spans="1:6" x14ac:dyDescent="0.4">
      <c r="A20" s="8" t="s">
        <v>602</v>
      </c>
      <c r="C20" s="7"/>
      <c r="D20" s="7"/>
      <c r="E20" s="40"/>
      <c r="F20" s="28"/>
    </row>
  </sheetData>
  <mergeCells count="5">
    <mergeCell ref="A5:G5"/>
    <mergeCell ref="A1:G1"/>
    <mergeCell ref="A2:G2"/>
    <mergeCell ref="A3:G3"/>
    <mergeCell ref="A4:G4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85" workbookViewId="0">
      <selection activeCell="A49" sqref="A49:D57"/>
    </sheetView>
  </sheetViews>
  <sheetFormatPr defaultColWidth="9" defaultRowHeight="21" x14ac:dyDescent="0.4"/>
  <cols>
    <col min="1" max="3" width="5.59765625" style="8" customWidth="1"/>
    <col min="4" max="4" width="39.59765625" style="8" customWidth="1"/>
    <col min="5" max="5" width="5.59765625" style="29" customWidth="1"/>
    <col min="6" max="6" width="10.59765625" style="10" customWidth="1"/>
    <col min="7" max="7" width="5.59765625" style="29" customWidth="1"/>
    <col min="8" max="9" width="9" style="8"/>
    <col min="10" max="11" width="12.59765625" style="8" customWidth="1"/>
    <col min="12" max="16384" width="9" style="8"/>
  </cols>
  <sheetData>
    <row r="1" spans="1:11" ht="21" customHeight="1" x14ac:dyDescent="0.45">
      <c r="A1" s="97" t="s">
        <v>155</v>
      </c>
      <c r="B1" s="97"/>
      <c r="C1" s="97"/>
      <c r="D1" s="97"/>
      <c r="E1" s="97"/>
      <c r="F1" s="97"/>
      <c r="G1" s="97"/>
    </row>
    <row r="2" spans="1:11" ht="21" customHeight="1" x14ac:dyDescent="0.45">
      <c r="A2" s="97" t="s">
        <v>730</v>
      </c>
      <c r="B2" s="97"/>
      <c r="C2" s="97"/>
      <c r="D2" s="97"/>
      <c r="E2" s="97"/>
      <c r="F2" s="97"/>
      <c r="G2" s="97"/>
    </row>
    <row r="3" spans="1:11" ht="21" customHeight="1" x14ac:dyDescent="0.45">
      <c r="A3" s="97" t="s">
        <v>154</v>
      </c>
      <c r="B3" s="97"/>
      <c r="C3" s="97"/>
      <c r="D3" s="97"/>
      <c r="E3" s="97"/>
      <c r="F3" s="97"/>
      <c r="G3" s="97"/>
    </row>
    <row r="4" spans="1:11" ht="21" customHeight="1" x14ac:dyDescent="0.45">
      <c r="A4" s="97" t="s">
        <v>156</v>
      </c>
      <c r="B4" s="97"/>
      <c r="C4" s="97"/>
      <c r="D4" s="97"/>
      <c r="E4" s="97"/>
      <c r="F4" s="97"/>
      <c r="G4" s="97"/>
    </row>
    <row r="5" spans="1:11" ht="21" customHeight="1" x14ac:dyDescent="0.4">
      <c r="A5" s="96" t="s">
        <v>81</v>
      </c>
      <c r="B5" s="96"/>
      <c r="C5" s="96"/>
      <c r="D5" s="96"/>
      <c r="E5" s="96"/>
      <c r="F5" s="96"/>
      <c r="G5" s="96"/>
    </row>
    <row r="6" spans="1:11" x14ac:dyDescent="0.4">
      <c r="A6" s="7" t="s">
        <v>82</v>
      </c>
      <c r="E6" s="9" t="s">
        <v>3</v>
      </c>
      <c r="F6" s="6">
        <f>F7</f>
        <v>306000</v>
      </c>
      <c r="G6" s="9" t="s">
        <v>4</v>
      </c>
      <c r="K6" s="30"/>
    </row>
    <row r="7" spans="1:11" x14ac:dyDescent="0.4">
      <c r="B7" s="7" t="s">
        <v>27</v>
      </c>
      <c r="E7" s="9" t="s">
        <v>3</v>
      </c>
      <c r="F7" s="6">
        <f>F8</f>
        <v>306000</v>
      </c>
      <c r="G7" s="9" t="s">
        <v>4</v>
      </c>
    </row>
    <row r="8" spans="1:11" x14ac:dyDescent="0.4">
      <c r="C8" s="7" t="s">
        <v>34</v>
      </c>
      <c r="E8" s="9" t="s">
        <v>3</v>
      </c>
      <c r="F8" s="6">
        <f>F11+F21+F33</f>
        <v>306000</v>
      </c>
      <c r="G8" s="9" t="s">
        <v>4</v>
      </c>
    </row>
    <row r="9" spans="1:11" x14ac:dyDescent="0.4">
      <c r="C9" s="7" t="s">
        <v>98</v>
      </c>
      <c r="D9" s="7"/>
      <c r="E9" s="9"/>
      <c r="F9" s="27"/>
      <c r="G9" s="9"/>
    </row>
    <row r="10" spans="1:11" x14ac:dyDescent="0.4">
      <c r="A10" s="7" t="s">
        <v>118</v>
      </c>
      <c r="C10" s="7"/>
      <c r="D10" s="7"/>
      <c r="E10" s="9"/>
      <c r="F10" s="27"/>
      <c r="G10" s="9"/>
    </row>
    <row r="11" spans="1:11" x14ac:dyDescent="0.4">
      <c r="C11" s="7" t="s">
        <v>479</v>
      </c>
      <c r="D11" s="7"/>
      <c r="E11" s="9" t="s">
        <v>5</v>
      </c>
      <c r="F11" s="27">
        <v>250000</v>
      </c>
      <c r="G11" s="9" t="s">
        <v>4</v>
      </c>
    </row>
    <row r="12" spans="1:11" x14ac:dyDescent="0.4">
      <c r="C12" s="8" t="s">
        <v>480</v>
      </c>
      <c r="E12" s="40"/>
      <c r="F12" s="28"/>
    </row>
    <row r="13" spans="1:11" x14ac:dyDescent="0.4">
      <c r="A13" s="8" t="s">
        <v>481</v>
      </c>
      <c r="E13" s="40"/>
      <c r="F13" s="28"/>
    </row>
    <row r="14" spans="1:11" x14ac:dyDescent="0.4">
      <c r="A14" s="8" t="s">
        <v>482</v>
      </c>
      <c r="E14" s="40"/>
      <c r="F14" s="28"/>
    </row>
    <row r="15" spans="1:11" x14ac:dyDescent="0.4">
      <c r="A15" s="8" t="s">
        <v>483</v>
      </c>
      <c r="E15" s="40"/>
      <c r="F15" s="28"/>
    </row>
    <row r="16" spans="1:11" x14ac:dyDescent="0.4">
      <c r="C16" s="8" t="s">
        <v>327</v>
      </c>
      <c r="D16" s="7"/>
      <c r="E16" s="40"/>
      <c r="F16" s="28"/>
    </row>
    <row r="17" spans="1:7" x14ac:dyDescent="0.4">
      <c r="A17" s="8" t="s">
        <v>462</v>
      </c>
      <c r="C17" s="7"/>
      <c r="D17" s="7"/>
      <c r="E17" s="40"/>
      <c r="F17" s="28"/>
    </row>
    <row r="18" spans="1:7" x14ac:dyDescent="0.4">
      <c r="A18" s="8" t="s">
        <v>463</v>
      </c>
      <c r="D18" s="7"/>
      <c r="E18" s="40"/>
      <c r="F18" s="28"/>
    </row>
    <row r="19" spans="1:7" x14ac:dyDescent="0.4">
      <c r="C19" s="8" t="s">
        <v>568</v>
      </c>
      <c r="E19" s="40"/>
      <c r="F19" s="28"/>
    </row>
    <row r="20" spans="1:7" x14ac:dyDescent="0.4">
      <c r="A20" s="8" t="s">
        <v>603</v>
      </c>
      <c r="C20" s="7"/>
      <c r="D20" s="7"/>
      <c r="E20" s="40"/>
      <c r="F20" s="28"/>
    </row>
    <row r="21" spans="1:7" x14ac:dyDescent="0.4">
      <c r="C21" s="7" t="s">
        <v>165</v>
      </c>
      <c r="D21" s="7"/>
      <c r="E21" s="9" t="s">
        <v>5</v>
      </c>
      <c r="F21" s="27">
        <v>50000</v>
      </c>
      <c r="G21" s="9" t="s">
        <v>4</v>
      </c>
    </row>
    <row r="22" spans="1:7" x14ac:dyDescent="0.4">
      <c r="C22" s="8" t="s">
        <v>245</v>
      </c>
      <c r="E22" s="40"/>
      <c r="F22" s="28"/>
    </row>
    <row r="23" spans="1:7" x14ac:dyDescent="0.4">
      <c r="A23" s="8" t="s">
        <v>257</v>
      </c>
      <c r="E23" s="40"/>
      <c r="F23" s="28"/>
    </row>
    <row r="24" spans="1:7" x14ac:dyDescent="0.4">
      <c r="A24" s="8" t="s">
        <v>258</v>
      </c>
      <c r="E24" s="40"/>
      <c r="F24" s="28"/>
    </row>
    <row r="25" spans="1:7" x14ac:dyDescent="0.4">
      <c r="A25" s="8" t="s">
        <v>259</v>
      </c>
      <c r="E25" s="40"/>
      <c r="F25" s="28"/>
    </row>
    <row r="26" spans="1:7" x14ac:dyDescent="0.4">
      <c r="A26" s="8" t="s">
        <v>260</v>
      </c>
      <c r="E26" s="40"/>
      <c r="F26" s="28"/>
    </row>
    <row r="27" spans="1:7" x14ac:dyDescent="0.4">
      <c r="A27" s="8" t="s">
        <v>483</v>
      </c>
      <c r="E27" s="40"/>
      <c r="F27" s="28"/>
    </row>
    <row r="28" spans="1:7" x14ac:dyDescent="0.4">
      <c r="C28" s="8" t="s">
        <v>327</v>
      </c>
      <c r="D28" s="7"/>
      <c r="E28" s="40"/>
      <c r="F28" s="28"/>
    </row>
    <row r="29" spans="1:7" x14ac:dyDescent="0.4">
      <c r="A29" s="8" t="s">
        <v>462</v>
      </c>
      <c r="C29" s="7"/>
      <c r="D29" s="7"/>
      <c r="E29" s="40"/>
      <c r="F29" s="28"/>
    </row>
    <row r="30" spans="1:7" x14ac:dyDescent="0.4">
      <c r="A30" s="8" t="s">
        <v>463</v>
      </c>
      <c r="D30" s="7"/>
      <c r="E30" s="40"/>
      <c r="F30" s="28"/>
    </row>
    <row r="31" spans="1:7" x14ac:dyDescent="0.4">
      <c r="C31" s="8" t="s">
        <v>568</v>
      </c>
      <c r="E31" s="40"/>
      <c r="F31" s="28"/>
    </row>
    <row r="32" spans="1:7" x14ac:dyDescent="0.4">
      <c r="A32" s="8" t="s">
        <v>604</v>
      </c>
      <c r="C32" s="7"/>
      <c r="D32" s="7"/>
      <c r="E32" s="40"/>
      <c r="F32" s="28"/>
    </row>
    <row r="33" spans="1:7" x14ac:dyDescent="0.4">
      <c r="C33" s="7" t="s">
        <v>484</v>
      </c>
      <c r="D33" s="7"/>
      <c r="E33" s="9" t="s">
        <v>5</v>
      </c>
      <c r="F33" s="27">
        <v>6000</v>
      </c>
      <c r="G33" s="9" t="s">
        <v>4</v>
      </c>
    </row>
    <row r="34" spans="1:7" x14ac:dyDescent="0.4">
      <c r="C34" s="8" t="s">
        <v>485</v>
      </c>
      <c r="E34" s="40"/>
      <c r="F34" s="28"/>
    </row>
    <row r="35" spans="1:7" x14ac:dyDescent="0.4">
      <c r="A35" s="8" t="s">
        <v>486</v>
      </c>
      <c r="E35" s="40"/>
      <c r="F35" s="28"/>
    </row>
    <row r="36" spans="1:7" x14ac:dyDescent="0.4">
      <c r="A36" s="8" t="s">
        <v>487</v>
      </c>
      <c r="E36" s="40"/>
      <c r="F36" s="28"/>
    </row>
    <row r="37" spans="1:7" x14ac:dyDescent="0.4">
      <c r="C37" s="8" t="s">
        <v>327</v>
      </c>
      <c r="D37" s="7"/>
      <c r="E37" s="40"/>
      <c r="F37" s="28"/>
    </row>
    <row r="38" spans="1:7" x14ac:dyDescent="0.4">
      <c r="A38" s="8" t="s">
        <v>462</v>
      </c>
      <c r="C38" s="7"/>
      <c r="D38" s="7"/>
      <c r="E38" s="40"/>
      <c r="F38" s="28"/>
    </row>
    <row r="39" spans="1:7" x14ac:dyDescent="0.4">
      <c r="A39" s="8" t="s">
        <v>463</v>
      </c>
      <c r="D39" s="7"/>
      <c r="E39" s="40"/>
      <c r="F39" s="28"/>
    </row>
    <row r="40" spans="1:7" x14ac:dyDescent="0.4">
      <c r="C40" s="8" t="s">
        <v>568</v>
      </c>
      <c r="E40" s="40"/>
      <c r="F40" s="28"/>
    </row>
    <row r="41" spans="1:7" x14ac:dyDescent="0.4">
      <c r="A41" s="8" t="s">
        <v>605</v>
      </c>
      <c r="C41" s="7"/>
      <c r="D41" s="7"/>
      <c r="E41" s="40"/>
      <c r="F41" s="28"/>
    </row>
    <row r="42" spans="1:7" x14ac:dyDescent="0.35">
      <c r="F42" s="28"/>
    </row>
    <row r="43" spans="1:7" x14ac:dyDescent="0.4">
      <c r="A43" s="7" t="s">
        <v>83</v>
      </c>
      <c r="E43" s="9" t="s">
        <v>3</v>
      </c>
      <c r="F43" s="6">
        <f>F44</f>
        <v>175000</v>
      </c>
      <c r="G43" s="9" t="s">
        <v>4</v>
      </c>
    </row>
    <row r="44" spans="1:7" x14ac:dyDescent="0.4">
      <c r="B44" s="7" t="s">
        <v>27</v>
      </c>
      <c r="E44" s="9" t="s">
        <v>3</v>
      </c>
      <c r="F44" s="6">
        <f>F45</f>
        <v>175000</v>
      </c>
      <c r="G44" s="9" t="s">
        <v>4</v>
      </c>
    </row>
    <row r="45" spans="1:7" x14ac:dyDescent="0.4">
      <c r="C45" s="7" t="s">
        <v>34</v>
      </c>
      <c r="E45" s="9" t="s">
        <v>3</v>
      </c>
      <c r="F45" s="6">
        <f>F48+F58</f>
        <v>175000</v>
      </c>
      <c r="G45" s="9" t="s">
        <v>4</v>
      </c>
    </row>
    <row r="46" spans="1:7" x14ac:dyDescent="0.4">
      <c r="C46" s="7" t="s">
        <v>98</v>
      </c>
      <c r="E46" s="9"/>
      <c r="F46" s="27"/>
      <c r="G46" s="9"/>
    </row>
    <row r="47" spans="1:7" x14ac:dyDescent="0.4">
      <c r="A47" s="7" t="s">
        <v>118</v>
      </c>
      <c r="C47" s="7"/>
      <c r="E47" s="9"/>
      <c r="F47" s="27"/>
      <c r="G47" s="9"/>
    </row>
    <row r="48" spans="1:7" x14ac:dyDescent="0.4">
      <c r="C48" s="7" t="s">
        <v>287</v>
      </c>
      <c r="D48" s="7"/>
      <c r="E48" s="9" t="s">
        <v>5</v>
      </c>
      <c r="F48" s="27">
        <v>25000</v>
      </c>
      <c r="G48" s="9" t="s">
        <v>4</v>
      </c>
    </row>
    <row r="49" spans="1:7" x14ac:dyDescent="0.4">
      <c r="C49" s="8" t="s">
        <v>288</v>
      </c>
      <c r="E49" s="40"/>
      <c r="F49" s="28"/>
    </row>
    <row r="50" spans="1:7" x14ac:dyDescent="0.4">
      <c r="A50" s="8" t="s">
        <v>289</v>
      </c>
      <c r="E50" s="40"/>
      <c r="F50" s="28"/>
    </row>
    <row r="51" spans="1:7" x14ac:dyDescent="0.4">
      <c r="A51" s="8" t="s">
        <v>488</v>
      </c>
      <c r="E51" s="40"/>
      <c r="F51" s="28"/>
    </row>
    <row r="52" spans="1:7" x14ac:dyDescent="0.4">
      <c r="A52" s="8" t="s">
        <v>240</v>
      </c>
      <c r="E52" s="40"/>
      <c r="F52" s="28"/>
    </row>
    <row r="53" spans="1:7" x14ac:dyDescent="0.4">
      <c r="C53" s="8" t="s">
        <v>327</v>
      </c>
      <c r="D53" s="7"/>
      <c r="E53" s="40"/>
      <c r="F53" s="28"/>
    </row>
    <row r="54" spans="1:7" x14ac:dyDescent="0.4">
      <c r="A54" s="8" t="s">
        <v>462</v>
      </c>
      <c r="C54" s="7"/>
      <c r="D54" s="7"/>
      <c r="E54" s="40"/>
      <c r="F54" s="28"/>
    </row>
    <row r="55" spans="1:7" x14ac:dyDescent="0.4">
      <c r="A55" s="8" t="s">
        <v>463</v>
      </c>
      <c r="D55" s="7"/>
      <c r="E55" s="40"/>
      <c r="F55" s="28"/>
    </row>
    <row r="56" spans="1:7" x14ac:dyDescent="0.4">
      <c r="C56" s="8" t="s">
        <v>568</v>
      </c>
      <c r="E56" s="40"/>
      <c r="F56" s="28"/>
    </row>
    <row r="57" spans="1:7" x14ac:dyDescent="0.4">
      <c r="A57" s="8" t="s">
        <v>606</v>
      </c>
      <c r="C57" s="7"/>
      <c r="D57" s="7"/>
      <c r="E57" s="40"/>
      <c r="F57" s="28"/>
    </row>
    <row r="58" spans="1:7" x14ac:dyDescent="0.4">
      <c r="C58" s="7" t="s">
        <v>161</v>
      </c>
      <c r="D58" s="7"/>
      <c r="E58" s="9" t="s">
        <v>5</v>
      </c>
      <c r="F58" s="36">
        <v>150000</v>
      </c>
      <c r="G58" s="9" t="s">
        <v>4</v>
      </c>
    </row>
    <row r="59" spans="1:7" x14ac:dyDescent="0.4">
      <c r="C59" s="8" t="s">
        <v>153</v>
      </c>
      <c r="E59" s="40"/>
      <c r="F59" s="28"/>
    </row>
    <row r="60" spans="1:7" x14ac:dyDescent="0.4">
      <c r="A60" s="8" t="s">
        <v>495</v>
      </c>
      <c r="E60" s="40"/>
      <c r="F60" s="28"/>
    </row>
    <row r="61" spans="1:7" x14ac:dyDescent="0.4">
      <c r="A61" s="8" t="s">
        <v>496</v>
      </c>
      <c r="E61" s="40"/>
      <c r="F61" s="28"/>
    </row>
    <row r="62" spans="1:7" x14ac:dyDescent="0.4">
      <c r="A62" s="8" t="s">
        <v>497</v>
      </c>
      <c r="E62" s="40"/>
      <c r="F62" s="28"/>
    </row>
    <row r="63" spans="1:7" x14ac:dyDescent="0.4">
      <c r="A63" s="8" t="s">
        <v>498</v>
      </c>
      <c r="E63" s="40"/>
      <c r="F63" s="28"/>
    </row>
    <row r="64" spans="1:7" x14ac:dyDescent="0.4">
      <c r="C64" s="8" t="s">
        <v>327</v>
      </c>
      <c r="D64" s="7"/>
      <c r="E64" s="40"/>
      <c r="F64" s="28"/>
    </row>
    <row r="65" spans="1:11" x14ac:dyDescent="0.4">
      <c r="A65" s="8" t="s">
        <v>462</v>
      </c>
      <c r="C65" s="7"/>
      <c r="D65" s="7"/>
      <c r="E65" s="40"/>
      <c r="F65" s="28"/>
    </row>
    <row r="66" spans="1:11" x14ac:dyDescent="0.4">
      <c r="A66" s="8" t="s">
        <v>463</v>
      </c>
      <c r="D66" s="7"/>
      <c r="E66" s="40"/>
      <c r="F66" s="28"/>
    </row>
    <row r="67" spans="1:11" x14ac:dyDescent="0.4">
      <c r="C67" s="8" t="s">
        <v>568</v>
      </c>
      <c r="E67" s="40"/>
      <c r="F67" s="28"/>
    </row>
    <row r="68" spans="1:11" x14ac:dyDescent="0.4">
      <c r="A68" s="8" t="s">
        <v>607</v>
      </c>
      <c r="C68" s="7"/>
      <c r="D68" s="7"/>
      <c r="F68" s="33"/>
    </row>
    <row r="69" spans="1:11" x14ac:dyDescent="0.35">
      <c r="C69" s="7"/>
      <c r="D69" s="7"/>
      <c r="F69" s="33"/>
    </row>
    <row r="70" spans="1:11" x14ac:dyDescent="0.4">
      <c r="A70" s="7" t="s">
        <v>84</v>
      </c>
      <c r="E70" s="9" t="s">
        <v>3</v>
      </c>
      <c r="F70" s="6">
        <f>F71</f>
        <v>0</v>
      </c>
      <c r="G70" s="9" t="s">
        <v>4</v>
      </c>
    </row>
    <row r="71" spans="1:11" x14ac:dyDescent="0.4">
      <c r="B71" s="7" t="s">
        <v>27</v>
      </c>
      <c r="E71" s="9" t="s">
        <v>3</v>
      </c>
      <c r="F71" s="6">
        <f>F72</f>
        <v>0</v>
      </c>
      <c r="G71" s="9" t="s">
        <v>4</v>
      </c>
    </row>
    <row r="72" spans="1:11" x14ac:dyDescent="0.4">
      <c r="C72" s="7" t="s">
        <v>34</v>
      </c>
      <c r="E72" s="9" t="s">
        <v>3</v>
      </c>
      <c r="F72" s="6">
        <f>F75</f>
        <v>0</v>
      </c>
      <c r="G72" s="9" t="s">
        <v>4</v>
      </c>
      <c r="K72" s="8" t="s">
        <v>119</v>
      </c>
    </row>
    <row r="73" spans="1:11" x14ac:dyDescent="0.4">
      <c r="C73" s="7" t="s">
        <v>98</v>
      </c>
      <c r="D73" s="7"/>
      <c r="E73" s="9"/>
      <c r="F73" s="27"/>
      <c r="G73" s="9"/>
    </row>
    <row r="74" spans="1:11" x14ac:dyDescent="0.4">
      <c r="A74" s="7" t="s">
        <v>118</v>
      </c>
      <c r="C74" s="7"/>
      <c r="D74" s="7"/>
      <c r="E74" s="9"/>
      <c r="F74" s="27"/>
      <c r="G74" s="9"/>
    </row>
    <row r="75" spans="1:11" x14ac:dyDescent="0.4">
      <c r="C75" s="7" t="s">
        <v>489</v>
      </c>
      <c r="D75" s="7"/>
      <c r="E75" s="9" t="s">
        <v>5</v>
      </c>
      <c r="F75" s="27"/>
      <c r="G75" s="9" t="s">
        <v>4</v>
      </c>
    </row>
    <row r="76" spans="1:11" x14ac:dyDescent="0.4">
      <c r="C76" s="8" t="s">
        <v>490</v>
      </c>
      <c r="F76" s="28"/>
    </row>
    <row r="77" spans="1:11" x14ac:dyDescent="0.4">
      <c r="A77" s="8" t="s">
        <v>491</v>
      </c>
      <c r="F77" s="28"/>
    </row>
    <row r="78" spans="1:11" x14ac:dyDescent="0.4">
      <c r="A78" s="8" t="s">
        <v>492</v>
      </c>
      <c r="F78" s="28"/>
    </row>
    <row r="79" spans="1:11" x14ac:dyDescent="0.4">
      <c r="A79" s="8" t="s">
        <v>493</v>
      </c>
      <c r="F79" s="28"/>
    </row>
    <row r="80" spans="1:11" x14ac:dyDescent="0.4">
      <c r="A80" s="8" t="s">
        <v>494</v>
      </c>
      <c r="D80" s="42"/>
      <c r="F80" s="34"/>
    </row>
    <row r="81" spans="1:6" x14ac:dyDescent="0.4">
      <c r="A81" s="8" t="s">
        <v>478</v>
      </c>
      <c r="D81" s="42"/>
      <c r="F81" s="34"/>
    </row>
    <row r="82" spans="1:6" x14ac:dyDescent="0.4">
      <c r="C82" s="8" t="s">
        <v>327</v>
      </c>
      <c r="F82" s="34"/>
    </row>
    <row r="83" spans="1:6" x14ac:dyDescent="0.4">
      <c r="A83" s="8" t="s">
        <v>339</v>
      </c>
      <c r="F83" s="34"/>
    </row>
    <row r="84" spans="1:6" x14ac:dyDescent="0.4">
      <c r="C84" s="8" t="s">
        <v>568</v>
      </c>
      <c r="F84" s="34"/>
    </row>
    <row r="85" spans="1:6" x14ac:dyDescent="0.4">
      <c r="A85" s="8" t="s">
        <v>608</v>
      </c>
      <c r="C85" s="7"/>
      <c r="D85" s="7"/>
      <c r="F85" s="34"/>
    </row>
    <row r="86" spans="1:6" x14ac:dyDescent="0.35">
      <c r="D86" s="42"/>
      <c r="F86" s="34"/>
    </row>
  </sheetData>
  <mergeCells count="5">
    <mergeCell ref="A1:G1"/>
    <mergeCell ref="A2:G2"/>
    <mergeCell ref="A3:G3"/>
    <mergeCell ref="A4:G4"/>
    <mergeCell ref="A5:G5"/>
  </mergeCells>
  <pageMargins left="1.1811023622047245" right="0.39370078740157483" top="0.98425196850393704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งบกลาง</vt:lpstr>
      <vt:lpstr>บริหารงานทั่วไป</vt:lpstr>
      <vt:lpstr>การรักษาความสงบภายใน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การศาสนาวัฒนธรรมและนันทนาการ</vt:lpstr>
      <vt:lpstr>อุตสาหกรรมและการโยธา</vt:lpstr>
      <vt:lpstr>อุตสาหกรรมและการโยธา (เพิ่มเติ)</vt:lpstr>
      <vt:lpstr>การเกษตร</vt:lpstr>
      <vt:lpstr>การพาณิชย์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</dc:creator>
  <cp:lastModifiedBy>hp</cp:lastModifiedBy>
  <cp:lastPrinted>2020-08-09T09:26:22Z</cp:lastPrinted>
  <dcterms:created xsi:type="dcterms:W3CDTF">2014-07-19T03:14:27Z</dcterms:created>
  <dcterms:modified xsi:type="dcterms:W3CDTF">2021-05-20T04:58:16Z</dcterms:modified>
</cp:coreProperties>
</file>